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HARMONOGRAM 10LAT" sheetId="1" r:id="rId1"/>
  </sheets>
  <definedNames>
    <definedName name="Excel_BuiltIn__FilterDatabase_1" localSheetId="0">#REF!</definedName>
    <definedName name="Excel_BuiltIn__FilterDatabase_1">#REF!</definedName>
    <definedName name="Excel_BuiltIn_Print_Area_1_1" localSheetId="0">#REF!</definedName>
    <definedName name="Excel_BuiltIn_Print_Area_1_1">#REF!</definedName>
    <definedName name="Excel_BuiltIn_Print_Area_7_1" localSheetId="0">#REF!</definedName>
    <definedName name="Excel_BuiltIn_Print_Area_7_1">#REF!</definedName>
    <definedName name="Excel_BuiltIn_Print_Area_7_1_16" localSheetId="0">#REF!</definedName>
    <definedName name="Excel_BuiltIn_Print_Area_7_1_16">#REF!</definedName>
    <definedName name="Excel_BuiltIn_Print_Titles_1_1" localSheetId="0">#REF!</definedName>
    <definedName name="Excel_BuiltIn_Print_Titles_1_1">#REF!</definedName>
    <definedName name="_xlnm.Print_Area" localSheetId="0">'HARMONOGRAM 10LAT'!$A$1:$H$130</definedName>
  </definedNames>
  <calcPr fullCalcOnLoad="1"/>
</workbook>
</file>

<file path=xl/sharedStrings.xml><?xml version="1.0" encoding="utf-8"?>
<sst xmlns="http://schemas.openxmlformats.org/spreadsheetml/2006/main" count="17" uniqueCount="17">
  <si>
    <t>Lp</t>
  </si>
  <si>
    <t>Miesiąc</t>
  </si>
  <si>
    <t>Rok</t>
  </si>
  <si>
    <t>Saldo kapitału na początek miesiąca</t>
  </si>
  <si>
    <t>Rata odsetkowa</t>
  </si>
  <si>
    <t>Saldo kapitału na koniec miesiąca</t>
  </si>
  <si>
    <t>Rata kapitałowo odsetkowa</t>
  </si>
  <si>
    <t xml:space="preserve">Data naliczania odsetek: </t>
  </si>
  <si>
    <t xml:space="preserve">Marża </t>
  </si>
  <si>
    <t>PLN -do uzupełnienia</t>
  </si>
  <si>
    <t>Oprocentowanie razem</t>
  </si>
  <si>
    <t xml:space="preserve">Oprocentowanie przeniesione automatycznie z poz. E70 </t>
  </si>
  <si>
    <t xml:space="preserve">HARMONOGRAM SPŁATY </t>
  </si>
  <si>
    <t>komórka do uzupełnienia przez Wykonawcę</t>
  </si>
  <si>
    <t>WIBOR 3M z 04.03.2019</t>
  </si>
  <si>
    <t xml:space="preserve">Rata kapitału </t>
  </si>
  <si>
    <t>zaciągnięcie pożyczki lub kredytu inwestycyjnego w kwocie 10 730 847,00 PLN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</si>
</sst>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#,##0.00;[Red]#,##0.00"/>
    <numFmt numFmtId="166" formatCode="m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4" fontId="43" fillId="0" borderId="0" xfId="0" applyNumberFormat="1" applyFont="1" applyAlignment="1">
      <alignment vertical="center"/>
    </xf>
    <xf numFmtId="10" fontId="4" fillId="0" borderId="10" xfId="0" applyNumberFormat="1" applyFont="1" applyFill="1" applyBorder="1" applyAlignment="1">
      <alignment vertical="center"/>
    </xf>
    <xf numFmtId="2" fontId="4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tabSelected="1" view="pageBreakPreview" zoomScaleSheetLayoutView="100" workbookViewId="0" topLeftCell="A115">
      <selection activeCell="A3" sqref="A3"/>
    </sheetView>
  </sheetViews>
  <sheetFormatPr defaultColWidth="9.00390625" defaultRowHeight="12.75"/>
  <cols>
    <col min="1" max="1" width="5.875" style="1" customWidth="1"/>
    <col min="2" max="2" width="16.375" style="12" customWidth="1"/>
    <col min="3" max="3" width="7.75390625" style="1" customWidth="1"/>
    <col min="4" max="4" width="39.25390625" style="1" customWidth="1"/>
    <col min="5" max="5" width="16.25390625" style="1" customWidth="1"/>
    <col min="6" max="6" width="21.625" style="1" customWidth="1"/>
    <col min="7" max="7" width="24.375" style="1" customWidth="1"/>
    <col min="8" max="8" width="19.375" style="18" customWidth="1"/>
    <col min="9" max="9" width="14.75390625" style="1" bestFit="1" customWidth="1"/>
    <col min="10" max="10" width="12.75390625" style="1" bestFit="1" customWidth="1"/>
    <col min="11" max="16384" width="9.125" style="1" customWidth="1"/>
  </cols>
  <sheetData>
    <row r="1" spans="1:7" ht="21.75" customHeight="1">
      <c r="A1" s="29" t="s">
        <v>12</v>
      </c>
      <c r="B1" s="30"/>
      <c r="C1" s="30"/>
      <c r="D1" s="30"/>
      <c r="E1" s="30"/>
      <c r="F1" s="30"/>
      <c r="G1" s="30"/>
    </row>
    <row r="2" spans="1:7" ht="21.75" customHeight="1">
      <c r="A2" s="31" t="s">
        <v>16</v>
      </c>
      <c r="B2" s="32"/>
      <c r="C2" s="32"/>
      <c r="D2" s="32"/>
      <c r="E2" s="32"/>
      <c r="F2" s="32"/>
      <c r="G2" s="32"/>
    </row>
    <row r="3" spans="1:7" ht="61.5" customHeight="1">
      <c r="A3" s="22"/>
      <c r="B3" s="23"/>
      <c r="C3" s="22"/>
      <c r="D3" s="23" t="s">
        <v>7</v>
      </c>
      <c r="E3" s="24">
        <v>43585</v>
      </c>
      <c r="F3" s="26" t="s">
        <v>11</v>
      </c>
      <c r="G3" s="25">
        <f>E129</f>
        <v>0.0172</v>
      </c>
    </row>
    <row r="4" spans="1:8" s="3" customFormat="1" ht="30">
      <c r="A4" s="2" t="s">
        <v>0</v>
      </c>
      <c r="B4" s="9" t="s">
        <v>1</v>
      </c>
      <c r="C4" s="2" t="s">
        <v>2</v>
      </c>
      <c r="D4" s="2" t="s">
        <v>3</v>
      </c>
      <c r="E4" s="2" t="s">
        <v>15</v>
      </c>
      <c r="F4" s="2" t="s">
        <v>4</v>
      </c>
      <c r="G4" s="2" t="s">
        <v>5</v>
      </c>
      <c r="H4" s="19" t="s">
        <v>6</v>
      </c>
    </row>
    <row r="5" spans="1:8" ht="17.25" customHeight="1">
      <c r="A5" s="4">
        <v>1</v>
      </c>
      <c r="B5" s="10">
        <v>43616</v>
      </c>
      <c r="C5" s="4">
        <v>2019</v>
      </c>
      <c r="D5" s="5">
        <v>2000000</v>
      </c>
      <c r="E5" s="5">
        <v>0</v>
      </c>
      <c r="F5" s="5">
        <f>D5*(B5-E3)*$G$3/365</f>
        <v>2921.6438356164385</v>
      </c>
      <c r="G5" s="5">
        <f aca="true" t="shared" si="0" ref="G5:G56">D5-E5</f>
        <v>2000000</v>
      </c>
      <c r="H5" s="20">
        <f aca="true" t="shared" si="1" ref="H5:H56">E5+F5</f>
        <v>2921.6438356164385</v>
      </c>
    </row>
    <row r="6" spans="1:8" ht="17.25" customHeight="1">
      <c r="A6" s="4">
        <f>A5+1</f>
        <v>2</v>
      </c>
      <c r="B6" s="10">
        <v>43646</v>
      </c>
      <c r="C6" s="4">
        <f>IF(B5=12,#REF!+1,C5)</f>
        <v>2019</v>
      </c>
      <c r="D6" s="5">
        <v>6000000</v>
      </c>
      <c r="E6" s="5">
        <f aca="true" t="shared" si="2" ref="E6:E67">E5</f>
        <v>0</v>
      </c>
      <c r="F6" s="5">
        <f>D6*(B6-B5)*$G$3/365</f>
        <v>8482.191780821919</v>
      </c>
      <c r="G6" s="5">
        <f t="shared" si="0"/>
        <v>6000000</v>
      </c>
      <c r="H6" s="20">
        <f t="shared" si="1"/>
        <v>8482.191780821919</v>
      </c>
    </row>
    <row r="7" spans="1:8" ht="17.25" customHeight="1">
      <c r="A7" s="4">
        <f aca="true" t="shared" si="3" ref="A7:A70">A6+1</f>
        <v>3</v>
      </c>
      <c r="B7" s="10">
        <v>43677</v>
      </c>
      <c r="C7" s="4">
        <f>IF(B6=12,#REF!+1,C6)</f>
        <v>2019</v>
      </c>
      <c r="D7" s="5">
        <v>8000000</v>
      </c>
      <c r="E7" s="5">
        <f t="shared" si="2"/>
        <v>0</v>
      </c>
      <c r="F7" s="5">
        <f aca="true" t="shared" si="4" ref="F7:F12">D7*(B7-B6)*$G$3/365</f>
        <v>11686.575342465754</v>
      </c>
      <c r="G7" s="5">
        <f t="shared" si="0"/>
        <v>8000000</v>
      </c>
      <c r="H7" s="20">
        <f t="shared" si="1"/>
        <v>11686.575342465754</v>
      </c>
    </row>
    <row r="8" spans="1:8" ht="17.25" customHeight="1">
      <c r="A8" s="4">
        <f t="shared" si="3"/>
        <v>4</v>
      </c>
      <c r="B8" s="10">
        <v>43708</v>
      </c>
      <c r="C8" s="4">
        <f>IF(B7=12,#REF!+1,C7)</f>
        <v>2019</v>
      </c>
      <c r="D8" s="5">
        <v>10730847</v>
      </c>
      <c r="E8" s="5">
        <f t="shared" si="2"/>
        <v>0</v>
      </c>
      <c r="F8" s="5">
        <f t="shared" si="4"/>
        <v>15675.856494246576</v>
      </c>
      <c r="G8" s="5">
        <f t="shared" si="0"/>
        <v>10730847</v>
      </c>
      <c r="H8" s="20">
        <f t="shared" si="1"/>
        <v>15675.856494246576</v>
      </c>
    </row>
    <row r="9" spans="1:8" ht="17.25" customHeight="1">
      <c r="A9" s="4">
        <f>A8+1</f>
        <v>5</v>
      </c>
      <c r="B9" s="10">
        <v>43738</v>
      </c>
      <c r="C9" s="4">
        <f>IF(B8=12,#REF!+1,C8)</f>
        <v>2019</v>
      </c>
      <c r="D9" s="5">
        <f>G8</f>
        <v>10730847</v>
      </c>
      <c r="E9" s="5">
        <v>0</v>
      </c>
      <c r="F9" s="5">
        <f t="shared" si="4"/>
        <v>15170.18370410959</v>
      </c>
      <c r="G9" s="5">
        <f t="shared" si="0"/>
        <v>10730847</v>
      </c>
      <c r="H9" s="20">
        <f t="shared" si="1"/>
        <v>15170.18370410959</v>
      </c>
    </row>
    <row r="10" spans="1:8" ht="17.25" customHeight="1">
      <c r="A10" s="4">
        <f t="shared" si="3"/>
        <v>6</v>
      </c>
      <c r="B10" s="10">
        <v>43769</v>
      </c>
      <c r="C10" s="4">
        <f>IF(B9=12,C5+1,C9)</f>
        <v>2019</v>
      </c>
      <c r="D10" s="5">
        <f aca="true" t="shared" si="5" ref="D10:D56">G9</f>
        <v>10730847</v>
      </c>
      <c r="E10" s="5">
        <v>0</v>
      </c>
      <c r="F10" s="5">
        <f t="shared" si="4"/>
        <v>15675.856494246576</v>
      </c>
      <c r="G10" s="5">
        <f t="shared" si="0"/>
        <v>10730847</v>
      </c>
      <c r="H10" s="20">
        <f t="shared" si="1"/>
        <v>15675.856494246576</v>
      </c>
    </row>
    <row r="11" spans="1:8" ht="17.25" customHeight="1">
      <c r="A11" s="4">
        <f t="shared" si="3"/>
        <v>7</v>
      </c>
      <c r="B11" s="10">
        <v>43799</v>
      </c>
      <c r="C11" s="4">
        <f>IF(B10=12,C6+1,C10)</f>
        <v>2019</v>
      </c>
      <c r="D11" s="5">
        <f t="shared" si="5"/>
        <v>10730847</v>
      </c>
      <c r="E11" s="5">
        <f t="shared" si="2"/>
        <v>0</v>
      </c>
      <c r="F11" s="5">
        <f t="shared" si="4"/>
        <v>15170.18370410959</v>
      </c>
      <c r="G11" s="5">
        <f t="shared" si="0"/>
        <v>10730847</v>
      </c>
      <c r="H11" s="20">
        <f t="shared" si="1"/>
        <v>15170.18370410959</v>
      </c>
    </row>
    <row r="12" spans="1:9" ht="17.25" customHeight="1">
      <c r="A12" s="4">
        <f t="shared" si="3"/>
        <v>8</v>
      </c>
      <c r="B12" s="10">
        <v>43830</v>
      </c>
      <c r="C12" s="4">
        <f>IF(B11=12,C7+1,C11)</f>
        <v>2019</v>
      </c>
      <c r="D12" s="5">
        <f t="shared" si="5"/>
        <v>10730847</v>
      </c>
      <c r="E12" s="5">
        <v>0</v>
      </c>
      <c r="F12" s="5">
        <f t="shared" si="4"/>
        <v>15675.856494246576</v>
      </c>
      <c r="G12" s="5">
        <f t="shared" si="0"/>
        <v>10730847</v>
      </c>
      <c r="H12" s="20">
        <f t="shared" si="1"/>
        <v>15675.856494246576</v>
      </c>
      <c r="I12" s="28"/>
    </row>
    <row r="13" spans="1:8" ht="17.25" customHeight="1">
      <c r="A13" s="4">
        <f t="shared" si="3"/>
        <v>9</v>
      </c>
      <c r="B13" s="10">
        <v>43861</v>
      </c>
      <c r="C13" s="4">
        <v>2020</v>
      </c>
      <c r="D13" s="5">
        <f t="shared" si="5"/>
        <v>10730847</v>
      </c>
      <c r="E13" s="5">
        <v>0</v>
      </c>
      <c r="F13" s="5">
        <f>D13*(B13-B12)*$G$3/366</f>
        <v>15633.026285245902</v>
      </c>
      <c r="G13" s="5">
        <f t="shared" si="0"/>
        <v>10730847</v>
      </c>
      <c r="H13" s="20">
        <f t="shared" si="1"/>
        <v>15633.026285245902</v>
      </c>
    </row>
    <row r="14" spans="1:8" ht="17.25" customHeight="1">
      <c r="A14" s="4">
        <f t="shared" si="3"/>
        <v>10</v>
      </c>
      <c r="B14" s="10">
        <v>43890</v>
      </c>
      <c r="C14" s="4">
        <f>IF(B13=12,C13+1,C13)</f>
        <v>2020</v>
      </c>
      <c r="D14" s="5">
        <f t="shared" si="5"/>
        <v>10730847</v>
      </c>
      <c r="E14" s="5">
        <v>0</v>
      </c>
      <c r="F14" s="5">
        <f>D14*(B14-B13)*$G$3/366</f>
        <v>14624.443944262295</v>
      </c>
      <c r="G14" s="5">
        <f t="shared" si="0"/>
        <v>10730847</v>
      </c>
      <c r="H14" s="20">
        <f t="shared" si="1"/>
        <v>14624.443944262295</v>
      </c>
    </row>
    <row r="15" spans="1:8" ht="17.25" customHeight="1">
      <c r="A15" s="4">
        <f t="shared" si="3"/>
        <v>11</v>
      </c>
      <c r="B15" s="10">
        <v>43921</v>
      </c>
      <c r="C15" s="4">
        <f aca="true" t="shared" si="6" ref="C15:C43">IF(B14=12,C14+1,C14)</f>
        <v>2020</v>
      </c>
      <c r="D15" s="5">
        <f t="shared" si="5"/>
        <v>10730847</v>
      </c>
      <c r="E15" s="5">
        <v>0</v>
      </c>
      <c r="F15" s="5">
        <f>D15*(B15-B14)*$G$3/366</f>
        <v>15633.026285245902</v>
      </c>
      <c r="G15" s="5">
        <f t="shared" si="0"/>
        <v>10730847</v>
      </c>
      <c r="H15" s="20">
        <f t="shared" si="1"/>
        <v>15633.026285245902</v>
      </c>
    </row>
    <row r="16" spans="1:8" ht="17.25" customHeight="1">
      <c r="A16" s="4">
        <f t="shared" si="3"/>
        <v>12</v>
      </c>
      <c r="B16" s="10">
        <v>43951</v>
      </c>
      <c r="C16" s="4">
        <f t="shared" si="6"/>
        <v>2020</v>
      </c>
      <c r="D16" s="5">
        <f t="shared" si="5"/>
        <v>10730847</v>
      </c>
      <c r="E16" s="5">
        <f t="shared" si="2"/>
        <v>0</v>
      </c>
      <c r="F16" s="5">
        <f>D16*(B16-B15)*$G$3/366</f>
        <v>15128.7351147541</v>
      </c>
      <c r="G16" s="5">
        <f t="shared" si="0"/>
        <v>10730847</v>
      </c>
      <c r="H16" s="20">
        <f t="shared" si="1"/>
        <v>15128.7351147541</v>
      </c>
    </row>
    <row r="17" spans="1:8" ht="17.25" customHeight="1">
      <c r="A17" s="4">
        <f t="shared" si="3"/>
        <v>13</v>
      </c>
      <c r="B17" s="10">
        <v>43982</v>
      </c>
      <c r="C17" s="4">
        <v>2020</v>
      </c>
      <c r="D17" s="5">
        <f t="shared" si="5"/>
        <v>10730847</v>
      </c>
      <c r="E17" s="5">
        <v>43804.14</v>
      </c>
      <c r="F17" s="5">
        <f>D17*(B17-B16)*$G$3/366</f>
        <v>15633.026285245902</v>
      </c>
      <c r="G17" s="5">
        <f t="shared" si="0"/>
        <v>10687042.86</v>
      </c>
      <c r="H17" s="20">
        <f t="shared" si="1"/>
        <v>59437.1662852459</v>
      </c>
    </row>
    <row r="18" spans="1:8" ht="17.25" customHeight="1">
      <c r="A18" s="4">
        <f t="shared" si="3"/>
        <v>14</v>
      </c>
      <c r="B18" s="10">
        <v>44012</v>
      </c>
      <c r="C18" s="4">
        <f t="shared" si="6"/>
        <v>2020</v>
      </c>
      <c r="D18" s="5">
        <f t="shared" si="5"/>
        <v>10687042.86</v>
      </c>
      <c r="E18" s="5">
        <v>6043804.14</v>
      </c>
      <c r="F18" s="5">
        <f aca="true" t="shared" si="7" ref="F18:F24">D18*(B18-B17)*$G$3/366</f>
        <v>15066.978458360654</v>
      </c>
      <c r="G18" s="5">
        <f t="shared" si="0"/>
        <v>4643238.72</v>
      </c>
      <c r="H18" s="20">
        <f t="shared" si="1"/>
        <v>6058871.11845836</v>
      </c>
    </row>
    <row r="19" spans="1:8" ht="17.25" customHeight="1">
      <c r="A19" s="4">
        <f t="shared" si="3"/>
        <v>15</v>
      </c>
      <c r="B19" s="10">
        <v>44043</v>
      </c>
      <c r="C19" s="4">
        <f t="shared" si="6"/>
        <v>2020</v>
      </c>
      <c r="D19" s="5">
        <f t="shared" si="5"/>
        <v>4643238.72</v>
      </c>
      <c r="E19" s="5">
        <f>E17</f>
        <v>43804.14</v>
      </c>
      <c r="F19" s="5">
        <f t="shared" si="7"/>
        <v>6764.412255475409</v>
      </c>
      <c r="G19" s="5">
        <f t="shared" si="0"/>
        <v>4599434.58</v>
      </c>
      <c r="H19" s="20">
        <f t="shared" si="1"/>
        <v>50568.552255475406</v>
      </c>
    </row>
    <row r="20" spans="1:8" ht="17.25" customHeight="1">
      <c r="A20" s="4">
        <f t="shared" si="3"/>
        <v>16</v>
      </c>
      <c r="B20" s="10">
        <v>44074</v>
      </c>
      <c r="C20" s="4">
        <v>2020</v>
      </c>
      <c r="D20" s="5">
        <f t="shared" si="5"/>
        <v>4599434.58</v>
      </c>
      <c r="E20" s="5">
        <f t="shared" si="2"/>
        <v>43804.14</v>
      </c>
      <c r="F20" s="5">
        <f t="shared" si="7"/>
        <v>6700.597043868852</v>
      </c>
      <c r="G20" s="5">
        <f t="shared" si="0"/>
        <v>4555630.44</v>
      </c>
      <c r="H20" s="20">
        <f t="shared" si="1"/>
        <v>50504.73704386885</v>
      </c>
    </row>
    <row r="21" spans="1:8" ht="17.25" customHeight="1">
      <c r="A21" s="4">
        <f t="shared" si="3"/>
        <v>17</v>
      </c>
      <c r="B21" s="10">
        <v>44104</v>
      </c>
      <c r="C21" s="4">
        <f t="shared" si="6"/>
        <v>2020</v>
      </c>
      <c r="D21" s="5">
        <f t="shared" si="5"/>
        <v>4555630.44</v>
      </c>
      <c r="E21" s="5">
        <f t="shared" si="2"/>
        <v>43804.14</v>
      </c>
      <c r="F21" s="5">
        <f t="shared" si="7"/>
        <v>6422.692095737706</v>
      </c>
      <c r="G21" s="5">
        <f t="shared" si="0"/>
        <v>4511826.300000001</v>
      </c>
      <c r="H21" s="20">
        <f t="shared" si="1"/>
        <v>50226.83209573771</v>
      </c>
    </row>
    <row r="22" spans="1:8" ht="17.25" customHeight="1">
      <c r="A22" s="4">
        <f t="shared" si="3"/>
        <v>18</v>
      </c>
      <c r="B22" s="10">
        <v>44135</v>
      </c>
      <c r="C22" s="4">
        <f t="shared" si="6"/>
        <v>2020</v>
      </c>
      <c r="D22" s="5">
        <f t="shared" si="5"/>
        <v>4511826.300000001</v>
      </c>
      <c r="E22" s="5">
        <f t="shared" si="2"/>
        <v>43804.14</v>
      </c>
      <c r="F22" s="5">
        <f t="shared" si="7"/>
        <v>6572.966620655738</v>
      </c>
      <c r="G22" s="5">
        <f t="shared" si="0"/>
        <v>4468022.160000001</v>
      </c>
      <c r="H22" s="20">
        <f t="shared" si="1"/>
        <v>50377.10662065574</v>
      </c>
    </row>
    <row r="23" spans="1:8" ht="17.25" customHeight="1">
      <c r="A23" s="4">
        <f t="shared" si="3"/>
        <v>19</v>
      </c>
      <c r="B23" s="10">
        <v>44165</v>
      </c>
      <c r="C23" s="4">
        <f t="shared" si="6"/>
        <v>2020</v>
      </c>
      <c r="D23" s="5">
        <f t="shared" si="5"/>
        <v>4468022.160000001</v>
      </c>
      <c r="E23" s="5">
        <f t="shared" si="2"/>
        <v>43804.14</v>
      </c>
      <c r="F23" s="5">
        <f t="shared" si="7"/>
        <v>6299.178782950821</v>
      </c>
      <c r="G23" s="5">
        <f t="shared" si="0"/>
        <v>4424218.020000001</v>
      </c>
      <c r="H23" s="20">
        <f t="shared" si="1"/>
        <v>50103.318782950824</v>
      </c>
    </row>
    <row r="24" spans="1:8" ht="17.25" customHeight="1">
      <c r="A24" s="4">
        <f t="shared" si="3"/>
        <v>20</v>
      </c>
      <c r="B24" s="10">
        <v>44196</v>
      </c>
      <c r="C24" s="4">
        <f t="shared" si="6"/>
        <v>2020</v>
      </c>
      <c r="D24" s="5">
        <f t="shared" si="5"/>
        <v>4424218.020000001</v>
      </c>
      <c r="E24" s="5">
        <f t="shared" si="2"/>
        <v>43804.14</v>
      </c>
      <c r="F24" s="5">
        <f t="shared" si="7"/>
        <v>6445.336197442624</v>
      </c>
      <c r="G24" s="5">
        <f t="shared" si="0"/>
        <v>4380413.880000002</v>
      </c>
      <c r="H24" s="20">
        <f t="shared" si="1"/>
        <v>50249.47619744262</v>
      </c>
    </row>
    <row r="25" spans="1:8" ht="17.25" customHeight="1">
      <c r="A25" s="4">
        <f t="shared" si="3"/>
        <v>21</v>
      </c>
      <c r="B25" s="10">
        <v>44227</v>
      </c>
      <c r="C25" s="4">
        <v>2021</v>
      </c>
      <c r="D25" s="5">
        <f t="shared" si="5"/>
        <v>4380413.880000002</v>
      </c>
      <c r="E25" s="5">
        <f t="shared" si="2"/>
        <v>43804.14</v>
      </c>
      <c r="F25" s="5">
        <f>D25*(B25-B24)*$G$3/365</f>
        <v>6399.0046049753455</v>
      </c>
      <c r="G25" s="5">
        <f t="shared" si="0"/>
        <v>4336609.740000002</v>
      </c>
      <c r="H25" s="20">
        <f t="shared" si="1"/>
        <v>50203.14460497534</v>
      </c>
    </row>
    <row r="26" spans="1:8" ht="17.25" customHeight="1">
      <c r="A26" s="4">
        <f t="shared" si="3"/>
        <v>22</v>
      </c>
      <c r="B26" s="10">
        <v>44255</v>
      </c>
      <c r="C26" s="4">
        <f t="shared" si="6"/>
        <v>2021</v>
      </c>
      <c r="D26" s="5">
        <f t="shared" si="5"/>
        <v>4336609.740000002</v>
      </c>
      <c r="E26" s="5">
        <f t="shared" si="2"/>
        <v>43804.14</v>
      </c>
      <c r="F26" s="5">
        <f>D26*(B26-B25)*$G$3/365</f>
        <v>5721.948632284934</v>
      </c>
      <c r="G26" s="5">
        <f t="shared" si="0"/>
        <v>4292805.600000002</v>
      </c>
      <c r="H26" s="20">
        <f t="shared" si="1"/>
        <v>49526.08863228493</v>
      </c>
    </row>
    <row r="27" spans="1:8" ht="17.25" customHeight="1">
      <c r="A27" s="4">
        <f t="shared" si="3"/>
        <v>23</v>
      </c>
      <c r="B27" s="10">
        <v>44286</v>
      </c>
      <c r="C27" s="4">
        <f t="shared" si="6"/>
        <v>2021</v>
      </c>
      <c r="D27" s="5">
        <f t="shared" si="5"/>
        <v>4292805.600000002</v>
      </c>
      <c r="E27" s="5">
        <f t="shared" si="2"/>
        <v>43804.14</v>
      </c>
      <c r="F27" s="5">
        <f>D27*(B27-B26)*$G$3/365</f>
        <v>6271.024509369867</v>
      </c>
      <c r="G27" s="5">
        <f t="shared" si="0"/>
        <v>4249001.460000003</v>
      </c>
      <c r="H27" s="20">
        <f t="shared" si="1"/>
        <v>50075.16450936987</v>
      </c>
    </row>
    <row r="28" spans="1:8" ht="17.25" customHeight="1">
      <c r="A28" s="4">
        <f t="shared" si="3"/>
        <v>24</v>
      </c>
      <c r="B28" s="10">
        <v>44316</v>
      </c>
      <c r="C28" s="4">
        <f t="shared" si="6"/>
        <v>2021</v>
      </c>
      <c r="D28" s="5">
        <f t="shared" si="5"/>
        <v>4249001.460000003</v>
      </c>
      <c r="E28" s="5">
        <f t="shared" si="2"/>
        <v>43804.14</v>
      </c>
      <c r="F28" s="5">
        <f>D28*(B28-B27)*$G$3/365</f>
        <v>6006.807543452059</v>
      </c>
      <c r="G28" s="5">
        <f t="shared" si="0"/>
        <v>4205197.320000003</v>
      </c>
      <c r="H28" s="20">
        <f t="shared" si="1"/>
        <v>49810.94754345206</v>
      </c>
    </row>
    <row r="29" spans="1:8" ht="17.25" customHeight="1">
      <c r="A29" s="4">
        <f t="shared" si="3"/>
        <v>25</v>
      </c>
      <c r="B29" s="10">
        <v>44347</v>
      </c>
      <c r="C29" s="4">
        <v>2021</v>
      </c>
      <c r="D29" s="5">
        <f t="shared" si="5"/>
        <v>4205197.320000003</v>
      </c>
      <c r="E29" s="5">
        <f t="shared" si="2"/>
        <v>43804.14</v>
      </c>
      <c r="F29" s="5">
        <f>D29*(B29-B28)*$G$3/365</f>
        <v>6143.044413764388</v>
      </c>
      <c r="G29" s="5">
        <f t="shared" si="0"/>
        <v>4161393.180000003</v>
      </c>
      <c r="H29" s="20">
        <f t="shared" si="1"/>
        <v>49947.184413764386</v>
      </c>
    </row>
    <row r="30" spans="1:8" ht="17.25" customHeight="1">
      <c r="A30" s="4">
        <f t="shared" si="3"/>
        <v>26</v>
      </c>
      <c r="B30" s="10">
        <v>44377</v>
      </c>
      <c r="C30" s="4">
        <f t="shared" si="6"/>
        <v>2021</v>
      </c>
      <c r="D30" s="5">
        <f t="shared" si="5"/>
        <v>4161393.180000003</v>
      </c>
      <c r="E30" s="5">
        <f t="shared" si="2"/>
        <v>43804.14</v>
      </c>
      <c r="F30" s="5">
        <f aca="true" t="shared" si="8" ref="F30:F40">D30*(B30-B29)*$G$3/365</f>
        <v>5882.955838027401</v>
      </c>
      <c r="G30" s="5">
        <f t="shared" si="0"/>
        <v>4117589.040000003</v>
      </c>
      <c r="H30" s="20">
        <f t="shared" si="1"/>
        <v>49687.0958380274</v>
      </c>
    </row>
    <row r="31" spans="1:8" ht="17.25" customHeight="1">
      <c r="A31" s="4">
        <f t="shared" si="3"/>
        <v>27</v>
      </c>
      <c r="B31" s="10">
        <v>44408</v>
      </c>
      <c r="C31" s="4">
        <f t="shared" si="6"/>
        <v>2021</v>
      </c>
      <c r="D31" s="5">
        <f t="shared" si="5"/>
        <v>4117589.040000003</v>
      </c>
      <c r="E31" s="5">
        <f t="shared" si="2"/>
        <v>43804.14</v>
      </c>
      <c r="F31" s="5">
        <f t="shared" si="8"/>
        <v>6015.064318158908</v>
      </c>
      <c r="G31" s="5">
        <f t="shared" si="0"/>
        <v>4073784.9000000027</v>
      </c>
      <c r="H31" s="20">
        <f t="shared" si="1"/>
        <v>49819.20431815891</v>
      </c>
    </row>
    <row r="32" spans="1:8" ht="17.25" customHeight="1">
      <c r="A32" s="4">
        <f t="shared" si="3"/>
        <v>28</v>
      </c>
      <c r="B32" s="10">
        <v>44439</v>
      </c>
      <c r="C32" s="4">
        <v>2021</v>
      </c>
      <c r="D32" s="5">
        <f t="shared" si="5"/>
        <v>4073784.9000000027</v>
      </c>
      <c r="E32" s="5">
        <f t="shared" si="2"/>
        <v>43804.14</v>
      </c>
      <c r="F32" s="5">
        <f t="shared" si="8"/>
        <v>5951.074270356168</v>
      </c>
      <c r="G32" s="5">
        <f t="shared" si="0"/>
        <v>4029980.7600000026</v>
      </c>
      <c r="H32" s="20">
        <f t="shared" si="1"/>
        <v>49755.21427035617</v>
      </c>
    </row>
    <row r="33" spans="1:8" ht="17.25" customHeight="1">
      <c r="A33" s="4">
        <f t="shared" si="3"/>
        <v>29</v>
      </c>
      <c r="B33" s="10">
        <v>44469</v>
      </c>
      <c r="C33" s="4">
        <f t="shared" si="6"/>
        <v>2021</v>
      </c>
      <c r="D33" s="5">
        <f t="shared" si="5"/>
        <v>4029980.7600000026</v>
      </c>
      <c r="E33" s="5">
        <f t="shared" si="2"/>
        <v>43804.14</v>
      </c>
      <c r="F33" s="5">
        <f t="shared" si="8"/>
        <v>5697.178279890414</v>
      </c>
      <c r="G33" s="5">
        <f t="shared" si="0"/>
        <v>3986176.6200000024</v>
      </c>
      <c r="H33" s="20">
        <f t="shared" si="1"/>
        <v>49501.318279890416</v>
      </c>
    </row>
    <row r="34" spans="1:8" ht="17.25" customHeight="1">
      <c r="A34" s="4">
        <f t="shared" si="3"/>
        <v>30</v>
      </c>
      <c r="B34" s="10">
        <v>44500</v>
      </c>
      <c r="C34" s="4">
        <f t="shared" si="6"/>
        <v>2021</v>
      </c>
      <c r="D34" s="5">
        <f t="shared" si="5"/>
        <v>3986176.6200000024</v>
      </c>
      <c r="E34" s="5">
        <f t="shared" si="2"/>
        <v>43804.14</v>
      </c>
      <c r="F34" s="5">
        <f t="shared" si="8"/>
        <v>5823.094174750689</v>
      </c>
      <c r="G34" s="5">
        <f t="shared" si="0"/>
        <v>3942372.4800000023</v>
      </c>
      <c r="H34" s="20">
        <f t="shared" si="1"/>
        <v>49627.23417475069</v>
      </c>
    </row>
    <row r="35" spans="1:8" ht="17.25" customHeight="1">
      <c r="A35" s="4">
        <f t="shared" si="3"/>
        <v>31</v>
      </c>
      <c r="B35" s="10">
        <v>44530</v>
      </c>
      <c r="C35" s="4">
        <f t="shared" si="6"/>
        <v>2021</v>
      </c>
      <c r="D35" s="5">
        <f t="shared" si="5"/>
        <v>3942372.4800000023</v>
      </c>
      <c r="E35" s="5">
        <f t="shared" si="2"/>
        <v>43804.14</v>
      </c>
      <c r="F35" s="5">
        <f t="shared" si="8"/>
        <v>5573.3265744657565</v>
      </c>
      <c r="G35" s="5">
        <f t="shared" si="0"/>
        <v>3898568.340000002</v>
      </c>
      <c r="H35" s="20">
        <f t="shared" si="1"/>
        <v>49377.466574465754</v>
      </c>
    </row>
    <row r="36" spans="1:8" ht="17.25" customHeight="1">
      <c r="A36" s="4">
        <f t="shared" si="3"/>
        <v>32</v>
      </c>
      <c r="B36" s="10">
        <v>44561</v>
      </c>
      <c r="C36" s="4">
        <f t="shared" si="6"/>
        <v>2021</v>
      </c>
      <c r="D36" s="5">
        <f t="shared" si="5"/>
        <v>3898568.340000002</v>
      </c>
      <c r="E36" s="5">
        <f t="shared" si="2"/>
        <v>43804.14</v>
      </c>
      <c r="F36" s="5">
        <f t="shared" si="8"/>
        <v>5695.114079145209</v>
      </c>
      <c r="G36" s="5">
        <f t="shared" si="0"/>
        <v>3854764.200000002</v>
      </c>
      <c r="H36" s="20">
        <f t="shared" si="1"/>
        <v>49499.254079145205</v>
      </c>
    </row>
    <row r="37" spans="1:8" ht="17.25" customHeight="1">
      <c r="A37" s="4">
        <f t="shared" si="3"/>
        <v>33</v>
      </c>
      <c r="B37" s="10">
        <v>44592</v>
      </c>
      <c r="C37" s="4">
        <v>2022</v>
      </c>
      <c r="D37" s="5">
        <f t="shared" si="5"/>
        <v>3854764.200000002</v>
      </c>
      <c r="E37" s="5">
        <f t="shared" si="2"/>
        <v>43804.14</v>
      </c>
      <c r="F37" s="5">
        <f t="shared" si="8"/>
        <v>5631.124031342469</v>
      </c>
      <c r="G37" s="5">
        <f t="shared" si="0"/>
        <v>3810960.060000002</v>
      </c>
      <c r="H37" s="20">
        <f t="shared" si="1"/>
        <v>49435.26403134247</v>
      </c>
    </row>
    <row r="38" spans="1:8" ht="17.25" customHeight="1">
      <c r="A38" s="4">
        <f t="shared" si="3"/>
        <v>34</v>
      </c>
      <c r="B38" s="10">
        <v>44620</v>
      </c>
      <c r="C38" s="4">
        <f t="shared" si="6"/>
        <v>2022</v>
      </c>
      <c r="D38" s="5">
        <f t="shared" si="5"/>
        <v>3810960.060000002</v>
      </c>
      <c r="E38" s="5">
        <f t="shared" si="2"/>
        <v>43804.14</v>
      </c>
      <c r="F38" s="5">
        <f t="shared" si="8"/>
        <v>5028.379081906852</v>
      </c>
      <c r="G38" s="5">
        <f t="shared" si="0"/>
        <v>3767155.920000002</v>
      </c>
      <c r="H38" s="20">
        <f t="shared" si="1"/>
        <v>48832.51908190685</v>
      </c>
    </row>
    <row r="39" spans="1:8" ht="17.25" customHeight="1">
      <c r="A39" s="4">
        <f t="shared" si="3"/>
        <v>35</v>
      </c>
      <c r="B39" s="10">
        <v>44651</v>
      </c>
      <c r="C39" s="4">
        <f t="shared" si="6"/>
        <v>2022</v>
      </c>
      <c r="D39" s="5">
        <f t="shared" si="5"/>
        <v>3767155.920000002</v>
      </c>
      <c r="E39" s="5">
        <f t="shared" si="2"/>
        <v>43804.14</v>
      </c>
      <c r="F39" s="5">
        <f t="shared" si="8"/>
        <v>5503.143935736989</v>
      </c>
      <c r="G39" s="5">
        <f t="shared" si="0"/>
        <v>3723351.7800000017</v>
      </c>
      <c r="H39" s="20">
        <f t="shared" si="1"/>
        <v>49307.28393573699</v>
      </c>
    </row>
    <row r="40" spans="1:8" ht="17.25" customHeight="1">
      <c r="A40" s="4">
        <f t="shared" si="3"/>
        <v>36</v>
      </c>
      <c r="B40" s="10">
        <v>44681</v>
      </c>
      <c r="C40" s="4">
        <f t="shared" si="6"/>
        <v>2022</v>
      </c>
      <c r="D40" s="5">
        <f t="shared" si="5"/>
        <v>3723351.7800000017</v>
      </c>
      <c r="E40" s="5">
        <f t="shared" si="2"/>
        <v>43804.14</v>
      </c>
      <c r="F40" s="5">
        <f t="shared" si="8"/>
        <v>5263.697310904112</v>
      </c>
      <c r="G40" s="5">
        <f t="shared" si="0"/>
        <v>3679547.6400000015</v>
      </c>
      <c r="H40" s="20">
        <f t="shared" si="1"/>
        <v>49067.83731090411</v>
      </c>
    </row>
    <row r="41" spans="1:8" ht="17.25" customHeight="1">
      <c r="A41" s="4">
        <f t="shared" si="3"/>
        <v>37</v>
      </c>
      <c r="B41" s="10">
        <v>44712</v>
      </c>
      <c r="C41" s="4">
        <f t="shared" si="6"/>
        <v>2022</v>
      </c>
      <c r="D41" s="5">
        <f t="shared" si="5"/>
        <v>3679547.6400000015</v>
      </c>
      <c r="E41" s="5">
        <f t="shared" si="2"/>
        <v>43804.14</v>
      </c>
      <c r="F41" s="5">
        <f aca="true" t="shared" si="9" ref="F41:F60">D41*(B41-B40)*$G$3/365</f>
        <v>5375.163840131509</v>
      </c>
      <c r="G41" s="5">
        <f t="shared" si="0"/>
        <v>3635743.5000000014</v>
      </c>
      <c r="H41" s="20">
        <f t="shared" si="1"/>
        <v>49179.303840131506</v>
      </c>
    </row>
    <row r="42" spans="1:8" ht="17.25" customHeight="1">
      <c r="A42" s="4">
        <f t="shared" si="3"/>
        <v>38</v>
      </c>
      <c r="B42" s="10">
        <v>44742</v>
      </c>
      <c r="C42" s="4">
        <f t="shared" si="6"/>
        <v>2022</v>
      </c>
      <c r="D42" s="5">
        <f t="shared" si="5"/>
        <v>3635743.5000000014</v>
      </c>
      <c r="E42" s="5">
        <f t="shared" si="2"/>
        <v>43804.14</v>
      </c>
      <c r="F42" s="5">
        <f t="shared" si="9"/>
        <v>5139.845605479454</v>
      </c>
      <c r="G42" s="5">
        <f t="shared" si="0"/>
        <v>3591939.3600000013</v>
      </c>
      <c r="H42" s="20">
        <f t="shared" si="1"/>
        <v>48943.98560547945</v>
      </c>
    </row>
    <row r="43" spans="1:8" ht="17.25" customHeight="1">
      <c r="A43" s="4">
        <f t="shared" si="3"/>
        <v>39</v>
      </c>
      <c r="B43" s="10">
        <v>44773</v>
      </c>
      <c r="C43" s="4">
        <f t="shared" si="6"/>
        <v>2022</v>
      </c>
      <c r="D43" s="5">
        <f t="shared" si="5"/>
        <v>3591939.3600000013</v>
      </c>
      <c r="E43" s="5">
        <f t="shared" si="2"/>
        <v>43804.14</v>
      </c>
      <c r="F43" s="5">
        <f t="shared" si="9"/>
        <v>5247.183744526029</v>
      </c>
      <c r="G43" s="5">
        <f t="shared" si="0"/>
        <v>3548135.220000001</v>
      </c>
      <c r="H43" s="20">
        <f t="shared" si="1"/>
        <v>49051.32374452603</v>
      </c>
    </row>
    <row r="44" spans="1:8" ht="17.25" customHeight="1">
      <c r="A44" s="4">
        <f t="shared" si="3"/>
        <v>40</v>
      </c>
      <c r="B44" s="10">
        <v>44804</v>
      </c>
      <c r="C44" s="4">
        <v>2022</v>
      </c>
      <c r="D44" s="5">
        <f t="shared" si="5"/>
        <v>3548135.220000001</v>
      </c>
      <c r="E44" s="5">
        <f t="shared" si="2"/>
        <v>43804.14</v>
      </c>
      <c r="F44" s="5">
        <f t="shared" si="9"/>
        <v>5183.19369672329</v>
      </c>
      <c r="G44" s="5">
        <f t="shared" si="0"/>
        <v>3504331.080000001</v>
      </c>
      <c r="H44" s="20">
        <f t="shared" si="1"/>
        <v>48987.33369672329</v>
      </c>
    </row>
    <row r="45" spans="1:8" ht="17.25" customHeight="1">
      <c r="A45" s="4">
        <f t="shared" si="3"/>
        <v>41</v>
      </c>
      <c r="B45" s="10">
        <v>44834</v>
      </c>
      <c r="C45" s="4">
        <f aca="true" t="shared" si="10" ref="C45:C60">IF(B44=12,C44+1,C44)</f>
        <v>2022</v>
      </c>
      <c r="D45" s="5">
        <f t="shared" si="5"/>
        <v>3504331.080000001</v>
      </c>
      <c r="E45" s="5">
        <f t="shared" si="2"/>
        <v>43804.14</v>
      </c>
      <c r="F45" s="5">
        <f t="shared" si="9"/>
        <v>4954.068047342467</v>
      </c>
      <c r="G45" s="5">
        <f t="shared" si="0"/>
        <v>3460526.940000001</v>
      </c>
      <c r="H45" s="20">
        <f t="shared" si="1"/>
        <v>48758.208047342465</v>
      </c>
    </row>
    <row r="46" spans="1:8" ht="17.25" customHeight="1">
      <c r="A46" s="4">
        <f t="shared" si="3"/>
        <v>42</v>
      </c>
      <c r="B46" s="10">
        <v>44865</v>
      </c>
      <c r="C46" s="4">
        <f t="shared" si="10"/>
        <v>2022</v>
      </c>
      <c r="D46" s="5">
        <f t="shared" si="5"/>
        <v>3460526.940000001</v>
      </c>
      <c r="E46" s="5">
        <f t="shared" si="2"/>
        <v>43804.14</v>
      </c>
      <c r="F46" s="5">
        <f t="shared" si="9"/>
        <v>5055.213601117809</v>
      </c>
      <c r="G46" s="5">
        <f t="shared" si="0"/>
        <v>3416722.8000000007</v>
      </c>
      <c r="H46" s="20">
        <f t="shared" si="1"/>
        <v>48859.35360111781</v>
      </c>
    </row>
    <row r="47" spans="1:8" ht="17.25" customHeight="1">
      <c r="A47" s="4">
        <f t="shared" si="3"/>
        <v>43</v>
      </c>
      <c r="B47" s="10">
        <v>44895</v>
      </c>
      <c r="C47" s="4">
        <f t="shared" si="10"/>
        <v>2022</v>
      </c>
      <c r="D47" s="5">
        <f t="shared" si="5"/>
        <v>3416722.8000000007</v>
      </c>
      <c r="E47" s="5">
        <f t="shared" si="2"/>
        <v>43804.14</v>
      </c>
      <c r="F47" s="5">
        <f t="shared" si="9"/>
        <v>4830.21634191781</v>
      </c>
      <c r="G47" s="5">
        <f t="shared" si="0"/>
        <v>3372918.6600000006</v>
      </c>
      <c r="H47" s="20">
        <f t="shared" si="1"/>
        <v>48634.35634191781</v>
      </c>
    </row>
    <row r="48" spans="1:8" ht="17.25" customHeight="1">
      <c r="A48" s="4">
        <f t="shared" si="3"/>
        <v>44</v>
      </c>
      <c r="B48" s="10">
        <v>44926</v>
      </c>
      <c r="C48" s="4">
        <f t="shared" si="10"/>
        <v>2022</v>
      </c>
      <c r="D48" s="5">
        <f t="shared" si="5"/>
        <v>3372918.6600000006</v>
      </c>
      <c r="E48" s="5">
        <f t="shared" si="2"/>
        <v>43804.14</v>
      </c>
      <c r="F48" s="5">
        <f t="shared" si="9"/>
        <v>4927.23350551233</v>
      </c>
      <c r="G48" s="5">
        <f t="shared" si="0"/>
        <v>3329114.5200000005</v>
      </c>
      <c r="H48" s="20">
        <f t="shared" si="1"/>
        <v>48731.37350551233</v>
      </c>
    </row>
    <row r="49" spans="1:8" ht="17.25" customHeight="1">
      <c r="A49" s="4">
        <f t="shared" si="3"/>
        <v>45</v>
      </c>
      <c r="B49" s="10">
        <v>44957</v>
      </c>
      <c r="C49" s="4">
        <v>2023</v>
      </c>
      <c r="D49" s="5">
        <f t="shared" si="5"/>
        <v>3329114.5200000005</v>
      </c>
      <c r="E49" s="5">
        <f t="shared" si="2"/>
        <v>43804.14</v>
      </c>
      <c r="F49" s="5">
        <f t="shared" si="9"/>
        <v>4863.24345770959</v>
      </c>
      <c r="G49" s="5">
        <f t="shared" si="0"/>
        <v>3285310.3800000004</v>
      </c>
      <c r="H49" s="20">
        <f t="shared" si="1"/>
        <v>48667.38345770959</v>
      </c>
    </row>
    <row r="50" spans="1:8" ht="17.25" customHeight="1">
      <c r="A50" s="4">
        <f t="shared" si="3"/>
        <v>46</v>
      </c>
      <c r="B50" s="10">
        <v>44985</v>
      </c>
      <c r="C50" s="4">
        <f t="shared" si="10"/>
        <v>2023</v>
      </c>
      <c r="D50" s="5">
        <f t="shared" si="5"/>
        <v>3285310.3800000004</v>
      </c>
      <c r="E50" s="5">
        <f t="shared" si="2"/>
        <v>43804.14</v>
      </c>
      <c r="F50" s="5">
        <f t="shared" si="9"/>
        <v>4334.809531528768</v>
      </c>
      <c r="G50" s="5">
        <f t="shared" si="0"/>
        <v>3241506.24</v>
      </c>
      <c r="H50" s="20">
        <f t="shared" si="1"/>
        <v>48138.949531528764</v>
      </c>
    </row>
    <row r="51" spans="1:8" ht="17.25" customHeight="1">
      <c r="A51" s="4">
        <f t="shared" si="3"/>
        <v>47</v>
      </c>
      <c r="B51" s="10">
        <v>45016</v>
      </c>
      <c r="C51" s="4">
        <f t="shared" si="10"/>
        <v>2023</v>
      </c>
      <c r="D51" s="5">
        <f t="shared" si="5"/>
        <v>3241506.24</v>
      </c>
      <c r="E51" s="5">
        <f t="shared" si="2"/>
        <v>43804.14</v>
      </c>
      <c r="F51" s="5">
        <f t="shared" si="9"/>
        <v>4735.2633621041105</v>
      </c>
      <c r="G51" s="5">
        <f t="shared" si="0"/>
        <v>3197702.1</v>
      </c>
      <c r="H51" s="20">
        <f t="shared" si="1"/>
        <v>48539.40336210411</v>
      </c>
    </row>
    <row r="52" spans="1:8" ht="17.25" customHeight="1">
      <c r="A52" s="4">
        <f t="shared" si="3"/>
        <v>48</v>
      </c>
      <c r="B52" s="10">
        <v>45046</v>
      </c>
      <c r="C52" s="4">
        <f t="shared" si="10"/>
        <v>2023</v>
      </c>
      <c r="D52" s="5">
        <f t="shared" si="5"/>
        <v>3197702.1</v>
      </c>
      <c r="E52" s="5">
        <f t="shared" si="2"/>
        <v>43804.14</v>
      </c>
      <c r="F52" s="5">
        <f t="shared" si="9"/>
        <v>4520.587078356164</v>
      </c>
      <c r="G52" s="5">
        <f t="shared" si="0"/>
        <v>3153897.96</v>
      </c>
      <c r="H52" s="20">
        <f t="shared" si="1"/>
        <v>48324.72707835616</v>
      </c>
    </row>
    <row r="53" spans="1:8" ht="17.25" customHeight="1">
      <c r="A53" s="4">
        <f t="shared" si="3"/>
        <v>49</v>
      </c>
      <c r="B53" s="10">
        <v>45077</v>
      </c>
      <c r="C53" s="4">
        <f t="shared" si="10"/>
        <v>2023</v>
      </c>
      <c r="D53" s="5">
        <f t="shared" si="5"/>
        <v>3153897.96</v>
      </c>
      <c r="E53" s="5">
        <f t="shared" si="2"/>
        <v>43804.14</v>
      </c>
      <c r="F53" s="5">
        <f t="shared" si="9"/>
        <v>4607.283266498631</v>
      </c>
      <c r="G53" s="5">
        <f t="shared" si="0"/>
        <v>3110093.82</v>
      </c>
      <c r="H53" s="20">
        <f t="shared" si="1"/>
        <v>48411.423266498634</v>
      </c>
    </row>
    <row r="54" spans="1:8" ht="17.25" customHeight="1">
      <c r="A54" s="4">
        <f t="shared" si="3"/>
        <v>50</v>
      </c>
      <c r="B54" s="10">
        <v>45107</v>
      </c>
      <c r="C54" s="4">
        <f t="shared" si="10"/>
        <v>2023</v>
      </c>
      <c r="D54" s="5">
        <f t="shared" si="5"/>
        <v>3110093.82</v>
      </c>
      <c r="E54" s="5">
        <f t="shared" si="2"/>
        <v>43804.14</v>
      </c>
      <c r="F54" s="5">
        <f t="shared" si="9"/>
        <v>4396.735372931506</v>
      </c>
      <c r="G54" s="5">
        <f t="shared" si="0"/>
        <v>3066289.6799999997</v>
      </c>
      <c r="H54" s="20">
        <f t="shared" si="1"/>
        <v>48200.87537293151</v>
      </c>
    </row>
    <row r="55" spans="1:8" ht="17.25" customHeight="1">
      <c r="A55" s="4">
        <f t="shared" si="3"/>
        <v>51</v>
      </c>
      <c r="B55" s="10">
        <v>45138</v>
      </c>
      <c r="C55" s="4">
        <f t="shared" si="10"/>
        <v>2023</v>
      </c>
      <c r="D55" s="5">
        <f t="shared" si="5"/>
        <v>3066289.6799999997</v>
      </c>
      <c r="E55" s="5">
        <f t="shared" si="2"/>
        <v>43804.14</v>
      </c>
      <c r="F55" s="5">
        <f t="shared" si="9"/>
        <v>4479.30317089315</v>
      </c>
      <c r="G55" s="5">
        <f t="shared" si="0"/>
        <v>3022485.5399999996</v>
      </c>
      <c r="H55" s="20">
        <f t="shared" si="1"/>
        <v>48283.44317089315</v>
      </c>
    </row>
    <row r="56" spans="1:8" ht="17.25" customHeight="1">
      <c r="A56" s="4">
        <f t="shared" si="3"/>
        <v>52</v>
      </c>
      <c r="B56" s="10">
        <v>45169</v>
      </c>
      <c r="C56" s="4">
        <f t="shared" si="10"/>
        <v>2023</v>
      </c>
      <c r="D56" s="5">
        <f t="shared" si="5"/>
        <v>3022485.5399999996</v>
      </c>
      <c r="E56" s="5">
        <f t="shared" si="2"/>
        <v>43804.14</v>
      </c>
      <c r="F56" s="5">
        <f t="shared" si="9"/>
        <v>4415.31312309041</v>
      </c>
      <c r="G56" s="5">
        <f t="shared" si="0"/>
        <v>2978681.3999999994</v>
      </c>
      <c r="H56" s="20">
        <f t="shared" si="1"/>
        <v>48219.45312309041</v>
      </c>
    </row>
    <row r="57" spans="1:8" ht="17.25" customHeight="1">
      <c r="A57" s="4">
        <f t="shared" si="3"/>
        <v>53</v>
      </c>
      <c r="B57" s="10">
        <v>45199</v>
      </c>
      <c r="C57" s="4">
        <f t="shared" si="10"/>
        <v>2023</v>
      </c>
      <c r="D57" s="5">
        <f aca="true" t="shared" si="11" ref="D57:D65">G56</f>
        <v>2978681.3999999994</v>
      </c>
      <c r="E57" s="5">
        <f t="shared" si="2"/>
        <v>43804.14</v>
      </c>
      <c r="F57" s="5">
        <f t="shared" si="9"/>
        <v>4210.957814794519</v>
      </c>
      <c r="G57" s="5">
        <f aca="true" t="shared" si="12" ref="G57:G112">D57-E57</f>
        <v>2934877.2599999993</v>
      </c>
      <c r="H57" s="20">
        <f aca="true" t="shared" si="13" ref="H57:H112">E57+F57</f>
        <v>48015.09781479452</v>
      </c>
    </row>
    <row r="58" spans="1:8" ht="17.25" customHeight="1">
      <c r="A58" s="4">
        <f>A57+1</f>
        <v>54</v>
      </c>
      <c r="B58" s="10">
        <v>45230</v>
      </c>
      <c r="C58" s="4">
        <f t="shared" si="10"/>
        <v>2023</v>
      </c>
      <c r="D58" s="5">
        <f t="shared" si="11"/>
        <v>2934877.2599999993</v>
      </c>
      <c r="E58" s="5">
        <f t="shared" si="2"/>
        <v>43804.14</v>
      </c>
      <c r="F58" s="5">
        <f t="shared" si="9"/>
        <v>4287.33302748493</v>
      </c>
      <c r="G58" s="5">
        <f t="shared" si="12"/>
        <v>2891073.119999999</v>
      </c>
      <c r="H58" s="20">
        <f t="shared" si="13"/>
        <v>48091.47302748493</v>
      </c>
    </row>
    <row r="59" spans="1:8" ht="17.25" customHeight="1">
      <c r="A59" s="4">
        <f t="shared" si="3"/>
        <v>55</v>
      </c>
      <c r="B59" s="10">
        <v>45260</v>
      </c>
      <c r="C59" s="4">
        <f t="shared" si="10"/>
        <v>2023</v>
      </c>
      <c r="D59" s="5">
        <f t="shared" si="11"/>
        <v>2891073.119999999</v>
      </c>
      <c r="E59" s="5">
        <f t="shared" si="2"/>
        <v>43804.14</v>
      </c>
      <c r="F59" s="5">
        <f t="shared" si="9"/>
        <v>4087.1061093698618</v>
      </c>
      <c r="G59" s="5">
        <f t="shared" si="12"/>
        <v>2847268.979999999</v>
      </c>
      <c r="H59" s="20">
        <f t="shared" si="13"/>
        <v>47891.24610936986</v>
      </c>
    </row>
    <row r="60" spans="1:8" ht="17.25" customHeight="1">
      <c r="A60" s="4">
        <f t="shared" si="3"/>
        <v>56</v>
      </c>
      <c r="B60" s="10">
        <v>45291</v>
      </c>
      <c r="C60" s="4">
        <f t="shared" si="10"/>
        <v>2023</v>
      </c>
      <c r="D60" s="5">
        <f t="shared" si="11"/>
        <v>2847268.979999999</v>
      </c>
      <c r="E60" s="5">
        <f t="shared" si="2"/>
        <v>43804.14</v>
      </c>
      <c r="F60" s="5">
        <f t="shared" si="9"/>
        <v>4159.352931879451</v>
      </c>
      <c r="G60" s="5">
        <f t="shared" si="12"/>
        <v>2803464.839999999</v>
      </c>
      <c r="H60" s="20">
        <f t="shared" si="13"/>
        <v>47963.49293187945</v>
      </c>
    </row>
    <row r="61" spans="1:8" ht="17.25" customHeight="1">
      <c r="A61" s="4">
        <f t="shared" si="3"/>
        <v>57</v>
      </c>
      <c r="B61" s="10">
        <v>45322</v>
      </c>
      <c r="C61" s="4">
        <v>2024</v>
      </c>
      <c r="D61" s="5">
        <f t="shared" si="11"/>
        <v>2803464.839999999</v>
      </c>
      <c r="E61" s="5">
        <f t="shared" si="2"/>
        <v>43804.14</v>
      </c>
      <c r="F61" s="5">
        <f>D61*(B61-B60)*$G$3/366</f>
        <v>4084.173367999998</v>
      </c>
      <c r="G61" s="5">
        <f t="shared" si="12"/>
        <v>2759660.699999999</v>
      </c>
      <c r="H61" s="20">
        <f t="shared" si="13"/>
        <v>47888.313367999996</v>
      </c>
    </row>
    <row r="62" spans="1:8" ht="17.25" customHeight="1">
      <c r="A62" s="4">
        <f>A61+1</f>
        <v>58</v>
      </c>
      <c r="B62" s="10">
        <v>45351</v>
      </c>
      <c r="C62" s="4">
        <f>IF(B61=12,C61+1,C61)</f>
        <v>2024</v>
      </c>
      <c r="D62" s="5">
        <f t="shared" si="11"/>
        <v>2759660.699999999</v>
      </c>
      <c r="E62" s="5">
        <f t="shared" si="2"/>
        <v>43804.14</v>
      </c>
      <c r="F62" s="5">
        <f aca="true" t="shared" si="14" ref="F62:F72">D62*(B62-B61)*$G$3/366</f>
        <v>3760.9802108196704</v>
      </c>
      <c r="G62" s="5">
        <f t="shared" si="12"/>
        <v>2715856.5599999987</v>
      </c>
      <c r="H62" s="20">
        <f t="shared" si="13"/>
        <v>47565.12021081967</v>
      </c>
    </row>
    <row r="63" spans="1:8" ht="17.25" customHeight="1">
      <c r="A63" s="4">
        <f t="shared" si="3"/>
        <v>59</v>
      </c>
      <c r="B63" s="10">
        <v>45382</v>
      </c>
      <c r="C63" s="4">
        <f aca="true" t="shared" si="15" ref="C63:C72">IF(B62=12,C62+1,C62)</f>
        <v>2024</v>
      </c>
      <c r="D63" s="5">
        <f t="shared" si="11"/>
        <v>2715856.5599999987</v>
      </c>
      <c r="E63" s="5">
        <f t="shared" si="2"/>
        <v>43804.14</v>
      </c>
      <c r="F63" s="5">
        <f t="shared" si="14"/>
        <v>3956.5429447868833</v>
      </c>
      <c r="G63" s="5">
        <f t="shared" si="12"/>
        <v>2672052.4199999985</v>
      </c>
      <c r="H63" s="20">
        <f t="shared" si="13"/>
        <v>47760.68294478688</v>
      </c>
    </row>
    <row r="64" spans="1:8" ht="17.25" customHeight="1">
      <c r="A64" s="4">
        <f t="shared" si="3"/>
        <v>60</v>
      </c>
      <c r="B64" s="10">
        <v>45412</v>
      </c>
      <c r="C64" s="4">
        <f t="shared" si="15"/>
        <v>2024</v>
      </c>
      <c r="D64" s="5">
        <f t="shared" si="11"/>
        <v>2672052.4199999985</v>
      </c>
      <c r="E64" s="5">
        <f t="shared" si="2"/>
        <v>43804.14</v>
      </c>
      <c r="F64" s="5">
        <f t="shared" si="14"/>
        <v>3767.15587081967</v>
      </c>
      <c r="G64" s="5">
        <f t="shared" si="12"/>
        <v>2628248.2799999984</v>
      </c>
      <c r="H64" s="20">
        <f t="shared" si="13"/>
        <v>47571.29587081967</v>
      </c>
    </row>
    <row r="65" spans="1:8" ht="17.25" customHeight="1">
      <c r="A65" s="4">
        <f>A64+1</f>
        <v>61</v>
      </c>
      <c r="B65" s="10">
        <v>45443</v>
      </c>
      <c r="C65" s="4">
        <f t="shared" si="15"/>
        <v>2024</v>
      </c>
      <c r="D65" s="5">
        <f t="shared" si="11"/>
        <v>2628248.2799999984</v>
      </c>
      <c r="E65" s="5">
        <f t="shared" si="2"/>
        <v>43804.14</v>
      </c>
      <c r="F65" s="5">
        <f t="shared" si="14"/>
        <v>3828.9125215737677</v>
      </c>
      <c r="G65" s="5">
        <f t="shared" si="12"/>
        <v>2584444.1399999983</v>
      </c>
      <c r="H65" s="20">
        <f t="shared" si="13"/>
        <v>47633.052521573765</v>
      </c>
    </row>
    <row r="66" spans="1:8" ht="17.25" customHeight="1">
      <c r="A66" s="4">
        <f t="shared" si="3"/>
        <v>62</v>
      </c>
      <c r="B66" s="10">
        <v>45473</v>
      </c>
      <c r="C66" s="4">
        <f t="shared" si="15"/>
        <v>2024</v>
      </c>
      <c r="D66" s="5">
        <f aca="true" t="shared" si="16" ref="D66:D112">G65</f>
        <v>2584444.1399999983</v>
      </c>
      <c r="E66" s="5">
        <f t="shared" si="2"/>
        <v>43804.14</v>
      </c>
      <c r="F66" s="5">
        <f t="shared" si="14"/>
        <v>3643.642558032784</v>
      </c>
      <c r="G66" s="5">
        <f t="shared" si="12"/>
        <v>2540639.999999998</v>
      </c>
      <c r="H66" s="20">
        <f t="shared" si="13"/>
        <v>47447.782558032784</v>
      </c>
    </row>
    <row r="67" spans="1:8" ht="17.25" customHeight="1">
      <c r="A67" s="4">
        <f t="shared" si="3"/>
        <v>63</v>
      </c>
      <c r="B67" s="10">
        <v>45504</v>
      </c>
      <c r="C67" s="4">
        <f t="shared" si="15"/>
        <v>2024</v>
      </c>
      <c r="D67" s="5">
        <f t="shared" si="16"/>
        <v>2540639.999999998</v>
      </c>
      <c r="E67" s="5">
        <f t="shared" si="2"/>
        <v>43804.14</v>
      </c>
      <c r="F67" s="5">
        <f t="shared" si="14"/>
        <v>3701.282098360653</v>
      </c>
      <c r="G67" s="5">
        <f t="shared" si="12"/>
        <v>2496835.859999998</v>
      </c>
      <c r="H67" s="20">
        <f t="shared" si="13"/>
        <v>47505.42209836065</v>
      </c>
    </row>
    <row r="68" spans="1:8" ht="17.25" customHeight="1">
      <c r="A68" s="4">
        <f t="shared" si="3"/>
        <v>64</v>
      </c>
      <c r="B68" s="10">
        <v>45535</v>
      </c>
      <c r="C68" s="4">
        <f t="shared" si="15"/>
        <v>2024</v>
      </c>
      <c r="D68" s="5">
        <f t="shared" si="16"/>
        <v>2496835.859999998</v>
      </c>
      <c r="E68" s="5">
        <f aca="true" t="shared" si="17" ref="E68:E123">E67</f>
        <v>43804.14</v>
      </c>
      <c r="F68" s="5">
        <f t="shared" si="14"/>
        <v>3637.4668867540954</v>
      </c>
      <c r="G68" s="5">
        <f t="shared" si="12"/>
        <v>2453031.719999998</v>
      </c>
      <c r="H68" s="20">
        <f t="shared" si="13"/>
        <v>47441.606886754096</v>
      </c>
    </row>
    <row r="69" spans="1:8" ht="17.25" customHeight="1">
      <c r="A69" s="4">
        <f t="shared" si="3"/>
        <v>65</v>
      </c>
      <c r="B69" s="10">
        <v>45565</v>
      </c>
      <c r="C69" s="4">
        <f t="shared" si="15"/>
        <v>2024</v>
      </c>
      <c r="D69" s="5">
        <f t="shared" si="16"/>
        <v>2453031.719999998</v>
      </c>
      <c r="E69" s="5">
        <f t="shared" si="17"/>
        <v>43804.14</v>
      </c>
      <c r="F69" s="5">
        <f t="shared" si="14"/>
        <v>3458.372588852456</v>
      </c>
      <c r="G69" s="5">
        <f t="shared" si="12"/>
        <v>2409227.5799999977</v>
      </c>
      <c r="H69" s="20">
        <f t="shared" si="13"/>
        <v>47262.512588852456</v>
      </c>
    </row>
    <row r="70" spans="1:8" ht="17.25" customHeight="1">
      <c r="A70" s="4">
        <f t="shared" si="3"/>
        <v>66</v>
      </c>
      <c r="B70" s="10">
        <v>45596</v>
      </c>
      <c r="C70" s="4">
        <f t="shared" si="15"/>
        <v>2024</v>
      </c>
      <c r="D70" s="5">
        <f t="shared" si="16"/>
        <v>2409227.5799999977</v>
      </c>
      <c r="E70" s="5">
        <f t="shared" si="17"/>
        <v>43804.14</v>
      </c>
      <c r="F70" s="5">
        <f t="shared" si="14"/>
        <v>3509.8364635409803</v>
      </c>
      <c r="G70" s="5">
        <f t="shared" si="12"/>
        <v>2365423.4399999976</v>
      </c>
      <c r="H70" s="20">
        <f t="shared" si="13"/>
        <v>47313.97646354098</v>
      </c>
    </row>
    <row r="71" spans="1:8" ht="17.25" customHeight="1">
      <c r="A71" s="4">
        <f aca="true" t="shared" si="18" ref="A71:A124">A70+1</f>
        <v>67</v>
      </c>
      <c r="B71" s="10">
        <v>45626</v>
      </c>
      <c r="C71" s="4">
        <f t="shared" si="15"/>
        <v>2024</v>
      </c>
      <c r="D71" s="5">
        <f t="shared" si="16"/>
        <v>2365423.4399999976</v>
      </c>
      <c r="E71" s="5">
        <f t="shared" si="17"/>
        <v>43804.14</v>
      </c>
      <c r="F71" s="5">
        <f t="shared" si="14"/>
        <v>3334.8592760655706</v>
      </c>
      <c r="G71" s="5">
        <f t="shared" si="12"/>
        <v>2321619.2999999975</v>
      </c>
      <c r="H71" s="20">
        <f t="shared" si="13"/>
        <v>47138.99927606557</v>
      </c>
    </row>
    <row r="72" spans="1:8" ht="17.25" customHeight="1">
      <c r="A72" s="4">
        <f t="shared" si="18"/>
        <v>68</v>
      </c>
      <c r="B72" s="10">
        <v>45657</v>
      </c>
      <c r="C72" s="4">
        <f t="shared" si="15"/>
        <v>2024</v>
      </c>
      <c r="D72" s="5">
        <f t="shared" si="16"/>
        <v>2321619.2999999975</v>
      </c>
      <c r="E72" s="5">
        <f t="shared" si="17"/>
        <v>43804.14</v>
      </c>
      <c r="F72" s="5">
        <f t="shared" si="14"/>
        <v>3382.206040327865</v>
      </c>
      <c r="G72" s="5">
        <f t="shared" si="12"/>
        <v>2277815.1599999974</v>
      </c>
      <c r="H72" s="20">
        <f t="shared" si="13"/>
        <v>47186.346040327866</v>
      </c>
    </row>
    <row r="73" spans="1:8" ht="17.25" customHeight="1">
      <c r="A73" s="4">
        <f t="shared" si="18"/>
        <v>69</v>
      </c>
      <c r="B73" s="10">
        <v>45688</v>
      </c>
      <c r="C73" s="4">
        <v>2025</v>
      </c>
      <c r="D73" s="5">
        <f t="shared" si="16"/>
        <v>2277815.1599999974</v>
      </c>
      <c r="E73" s="5">
        <f t="shared" si="17"/>
        <v>43804.14</v>
      </c>
      <c r="F73" s="5">
        <f>D73*(B73-B72)*$G$3/365</f>
        <v>3327.482310443832</v>
      </c>
      <c r="G73" s="5">
        <f t="shared" si="12"/>
        <v>2234011.019999997</v>
      </c>
      <c r="H73" s="20">
        <f t="shared" si="13"/>
        <v>47131.62231044383</v>
      </c>
    </row>
    <row r="74" spans="1:8" ht="17.25" customHeight="1">
      <c r="A74" s="4">
        <f t="shared" si="18"/>
        <v>70</v>
      </c>
      <c r="B74" s="10">
        <v>45716</v>
      </c>
      <c r="C74" s="4">
        <f aca="true" t="shared" si="19" ref="C74:C84">IF(B73=12,C73+1,C73)</f>
        <v>2025</v>
      </c>
      <c r="D74" s="5">
        <f t="shared" si="16"/>
        <v>2234011.019999997</v>
      </c>
      <c r="E74" s="5">
        <f t="shared" si="17"/>
        <v>43804.14</v>
      </c>
      <c r="F74" s="5">
        <f aca="true" t="shared" si="20" ref="F74:F84">D74*(B74-B73)*$G$3/365</f>
        <v>2947.670430772599</v>
      </c>
      <c r="G74" s="5">
        <f t="shared" si="12"/>
        <v>2190206.879999997</v>
      </c>
      <c r="H74" s="20">
        <f t="shared" si="13"/>
        <v>46751.810430772595</v>
      </c>
    </row>
    <row r="75" spans="1:8" ht="17.25" customHeight="1">
      <c r="A75" s="4">
        <f t="shared" si="18"/>
        <v>71</v>
      </c>
      <c r="B75" s="10">
        <v>45747</v>
      </c>
      <c r="C75" s="4">
        <f t="shared" si="19"/>
        <v>2025</v>
      </c>
      <c r="D75" s="5">
        <f t="shared" si="16"/>
        <v>2190206.879999997</v>
      </c>
      <c r="E75" s="5">
        <f t="shared" si="17"/>
        <v>43804.14</v>
      </c>
      <c r="F75" s="5">
        <f t="shared" si="20"/>
        <v>3199.502214838352</v>
      </c>
      <c r="G75" s="5">
        <f t="shared" si="12"/>
        <v>2146402.739999997</v>
      </c>
      <c r="H75" s="20">
        <f t="shared" si="13"/>
        <v>47003.64221483835</v>
      </c>
    </row>
    <row r="76" spans="1:8" ht="17.25" customHeight="1">
      <c r="A76" s="4">
        <f t="shared" si="18"/>
        <v>72</v>
      </c>
      <c r="B76" s="10">
        <v>45777</v>
      </c>
      <c r="C76" s="4">
        <f t="shared" si="19"/>
        <v>2025</v>
      </c>
      <c r="D76" s="5">
        <f t="shared" si="16"/>
        <v>2146402.739999997</v>
      </c>
      <c r="E76" s="5">
        <f t="shared" si="17"/>
        <v>43804.14</v>
      </c>
      <c r="F76" s="5">
        <f t="shared" si="20"/>
        <v>3034.3666132602693</v>
      </c>
      <c r="G76" s="5">
        <f t="shared" si="12"/>
        <v>2102598.599999997</v>
      </c>
      <c r="H76" s="20">
        <f t="shared" si="13"/>
        <v>46838.506613260266</v>
      </c>
    </row>
    <row r="77" spans="1:8" ht="17.25" customHeight="1">
      <c r="A77" s="4">
        <f t="shared" si="18"/>
        <v>73</v>
      </c>
      <c r="B77" s="10">
        <v>45808</v>
      </c>
      <c r="C77" s="4">
        <f t="shared" si="19"/>
        <v>2025</v>
      </c>
      <c r="D77" s="5">
        <f t="shared" si="16"/>
        <v>2102598.599999997</v>
      </c>
      <c r="E77" s="5">
        <f t="shared" si="17"/>
        <v>43804.14</v>
      </c>
      <c r="F77" s="5">
        <f t="shared" si="20"/>
        <v>3071.5221192328727</v>
      </c>
      <c r="G77" s="5">
        <f t="shared" si="12"/>
        <v>2058794.459999997</v>
      </c>
      <c r="H77" s="20">
        <f t="shared" si="13"/>
        <v>46875.662119232875</v>
      </c>
    </row>
    <row r="78" spans="1:8" ht="17.25" customHeight="1">
      <c r="A78" s="4">
        <f t="shared" si="18"/>
        <v>74</v>
      </c>
      <c r="B78" s="10">
        <v>45838</v>
      </c>
      <c r="C78" s="4">
        <f t="shared" si="19"/>
        <v>2025</v>
      </c>
      <c r="D78" s="5">
        <f t="shared" si="16"/>
        <v>2058794.459999997</v>
      </c>
      <c r="E78" s="5">
        <f t="shared" si="17"/>
        <v>43804.14</v>
      </c>
      <c r="F78" s="5">
        <f t="shared" si="20"/>
        <v>2910.514907835612</v>
      </c>
      <c r="G78" s="5">
        <f t="shared" si="12"/>
        <v>2014990.319999997</v>
      </c>
      <c r="H78" s="20">
        <f t="shared" si="13"/>
        <v>46714.65490783561</v>
      </c>
    </row>
    <row r="79" spans="1:8" ht="17.25" customHeight="1">
      <c r="A79" s="4">
        <f t="shared" si="18"/>
        <v>75</v>
      </c>
      <c r="B79" s="10">
        <v>45869</v>
      </c>
      <c r="C79" s="4">
        <f t="shared" si="19"/>
        <v>2025</v>
      </c>
      <c r="D79" s="5">
        <f t="shared" si="16"/>
        <v>2014990.319999997</v>
      </c>
      <c r="E79" s="5">
        <f t="shared" si="17"/>
        <v>43804.14</v>
      </c>
      <c r="F79" s="5">
        <f t="shared" si="20"/>
        <v>2943.542023627393</v>
      </c>
      <c r="G79" s="5">
        <f t="shared" si="12"/>
        <v>1971186.1799999971</v>
      </c>
      <c r="H79" s="20">
        <f t="shared" si="13"/>
        <v>46747.68202362739</v>
      </c>
    </row>
    <row r="80" spans="1:8" ht="17.25" customHeight="1">
      <c r="A80" s="4">
        <f t="shared" si="18"/>
        <v>76</v>
      </c>
      <c r="B80" s="10">
        <v>45900</v>
      </c>
      <c r="C80" s="4">
        <f t="shared" si="19"/>
        <v>2025</v>
      </c>
      <c r="D80" s="5">
        <f t="shared" si="16"/>
        <v>1971186.1799999971</v>
      </c>
      <c r="E80" s="5">
        <f t="shared" si="17"/>
        <v>43804.14</v>
      </c>
      <c r="F80" s="5">
        <f t="shared" si="20"/>
        <v>2879.5519758246533</v>
      </c>
      <c r="G80" s="5">
        <f t="shared" si="12"/>
        <v>1927382.0399999972</v>
      </c>
      <c r="H80" s="20">
        <f t="shared" si="13"/>
        <v>46683.69197582465</v>
      </c>
    </row>
    <row r="81" spans="1:8" ht="17.25" customHeight="1">
      <c r="A81" s="4">
        <f t="shared" si="18"/>
        <v>77</v>
      </c>
      <c r="B81" s="10">
        <v>45930</v>
      </c>
      <c r="C81" s="4">
        <f t="shared" si="19"/>
        <v>2025</v>
      </c>
      <c r="D81" s="5">
        <f t="shared" si="16"/>
        <v>1927382.0399999972</v>
      </c>
      <c r="E81" s="5">
        <f t="shared" si="17"/>
        <v>43804.14</v>
      </c>
      <c r="F81" s="5">
        <f t="shared" si="20"/>
        <v>2724.737349698626</v>
      </c>
      <c r="G81" s="5">
        <f t="shared" si="12"/>
        <v>1883577.8999999973</v>
      </c>
      <c r="H81" s="20">
        <f t="shared" si="13"/>
        <v>46528.877349698625</v>
      </c>
    </row>
    <row r="82" spans="1:8" ht="17.25" customHeight="1">
      <c r="A82" s="4">
        <f t="shared" si="18"/>
        <v>78</v>
      </c>
      <c r="B82" s="10">
        <v>45961</v>
      </c>
      <c r="C82" s="4">
        <f t="shared" si="19"/>
        <v>2025</v>
      </c>
      <c r="D82" s="5">
        <f t="shared" si="16"/>
        <v>1883577.8999999973</v>
      </c>
      <c r="E82" s="5">
        <f t="shared" si="17"/>
        <v>43804.14</v>
      </c>
      <c r="F82" s="5">
        <f t="shared" si="20"/>
        <v>2751.571880219174</v>
      </c>
      <c r="G82" s="5">
        <f t="shared" si="12"/>
        <v>1839773.7599999974</v>
      </c>
      <c r="H82" s="20">
        <f t="shared" si="13"/>
        <v>46555.711880219176</v>
      </c>
    </row>
    <row r="83" spans="1:8" ht="17.25" customHeight="1">
      <c r="A83" s="4">
        <f t="shared" si="18"/>
        <v>79</v>
      </c>
      <c r="B83" s="10">
        <v>45991</v>
      </c>
      <c r="C83" s="4">
        <f t="shared" si="19"/>
        <v>2025</v>
      </c>
      <c r="D83" s="5">
        <f t="shared" si="16"/>
        <v>1839773.7599999974</v>
      </c>
      <c r="E83" s="5">
        <f t="shared" si="17"/>
        <v>43804.14</v>
      </c>
      <c r="F83" s="5">
        <f t="shared" si="20"/>
        <v>2600.885644273969</v>
      </c>
      <c r="G83" s="5">
        <f t="shared" si="12"/>
        <v>1795969.6199999976</v>
      </c>
      <c r="H83" s="20">
        <f t="shared" si="13"/>
        <v>46405.02564427397</v>
      </c>
    </row>
    <row r="84" spans="1:8" ht="17.25" customHeight="1">
      <c r="A84" s="4">
        <f t="shared" si="18"/>
        <v>80</v>
      </c>
      <c r="B84" s="10">
        <v>46022</v>
      </c>
      <c r="C84" s="4">
        <f t="shared" si="19"/>
        <v>2025</v>
      </c>
      <c r="D84" s="5">
        <f t="shared" si="16"/>
        <v>1795969.6199999976</v>
      </c>
      <c r="E84" s="5">
        <f t="shared" si="17"/>
        <v>43804.14</v>
      </c>
      <c r="F84" s="5">
        <f t="shared" si="20"/>
        <v>2623.591784613695</v>
      </c>
      <c r="G84" s="5">
        <f t="shared" si="12"/>
        <v>1752165.4799999977</v>
      </c>
      <c r="H84" s="20">
        <f t="shared" si="13"/>
        <v>46427.731784613694</v>
      </c>
    </row>
    <row r="85" spans="1:8" ht="17.25" customHeight="1">
      <c r="A85" s="4">
        <f t="shared" si="18"/>
        <v>81</v>
      </c>
      <c r="B85" s="10">
        <v>46053</v>
      </c>
      <c r="C85" s="4">
        <v>2026</v>
      </c>
      <c r="D85" s="5">
        <f t="shared" si="16"/>
        <v>1752165.4799999977</v>
      </c>
      <c r="E85" s="5">
        <f t="shared" si="17"/>
        <v>43804.14</v>
      </c>
      <c r="F85" s="5">
        <f>D85*(B85-B84)*$G$3/365</f>
        <v>2559.6017368109556</v>
      </c>
      <c r="G85" s="5">
        <f t="shared" si="12"/>
        <v>1708361.3399999978</v>
      </c>
      <c r="H85" s="20">
        <f t="shared" si="13"/>
        <v>46363.74173681095</v>
      </c>
    </row>
    <row r="86" spans="1:8" ht="17.25" customHeight="1">
      <c r="A86" s="4">
        <f t="shared" si="18"/>
        <v>82</v>
      </c>
      <c r="B86" s="10">
        <v>46081</v>
      </c>
      <c r="C86" s="4">
        <f aca="true" t="shared" si="21" ref="C86:C96">IF(B85=12,C85+1,C85)</f>
        <v>2026</v>
      </c>
      <c r="D86" s="5">
        <f t="shared" si="16"/>
        <v>1708361.3399999978</v>
      </c>
      <c r="E86" s="5">
        <f t="shared" si="17"/>
        <v>43804.14</v>
      </c>
      <c r="F86" s="5">
        <f aca="true" t="shared" si="22" ref="F86:F108">D86*(B86-B85)*$G$3/365</f>
        <v>2254.1008803945174</v>
      </c>
      <c r="G86" s="5">
        <f t="shared" si="12"/>
        <v>1664557.1999999979</v>
      </c>
      <c r="H86" s="20">
        <f t="shared" si="13"/>
        <v>46058.240880394515</v>
      </c>
    </row>
    <row r="87" spans="1:8" ht="17.25" customHeight="1">
      <c r="A87" s="4">
        <f t="shared" si="18"/>
        <v>83</v>
      </c>
      <c r="B87" s="10">
        <v>46112</v>
      </c>
      <c r="C87" s="4">
        <f t="shared" si="21"/>
        <v>2026</v>
      </c>
      <c r="D87" s="5">
        <f t="shared" si="16"/>
        <v>1664557.1999999979</v>
      </c>
      <c r="E87" s="5">
        <f t="shared" si="17"/>
        <v>43804.14</v>
      </c>
      <c r="F87" s="5">
        <f t="shared" si="22"/>
        <v>2431.6216412054764</v>
      </c>
      <c r="G87" s="5">
        <f t="shared" si="12"/>
        <v>1620753.059999998</v>
      </c>
      <c r="H87" s="20">
        <f t="shared" si="13"/>
        <v>46235.76164120548</v>
      </c>
    </row>
    <row r="88" spans="1:8" ht="17.25" customHeight="1">
      <c r="A88" s="4">
        <f t="shared" si="18"/>
        <v>84</v>
      </c>
      <c r="B88" s="10">
        <v>46142</v>
      </c>
      <c r="C88" s="4">
        <f t="shared" si="21"/>
        <v>2026</v>
      </c>
      <c r="D88" s="5">
        <f t="shared" si="16"/>
        <v>1620753.059999998</v>
      </c>
      <c r="E88" s="5">
        <f t="shared" si="17"/>
        <v>43804.14</v>
      </c>
      <c r="F88" s="5">
        <f t="shared" si="22"/>
        <v>2291.2563807123256</v>
      </c>
      <c r="G88" s="5">
        <f t="shared" si="12"/>
        <v>1576948.919999998</v>
      </c>
      <c r="H88" s="20">
        <f t="shared" si="13"/>
        <v>46095.39638071232</v>
      </c>
    </row>
    <row r="89" spans="1:8" ht="17.25" customHeight="1">
      <c r="A89" s="4">
        <f t="shared" si="18"/>
        <v>85</v>
      </c>
      <c r="B89" s="10">
        <v>46173</v>
      </c>
      <c r="C89" s="4">
        <f t="shared" si="21"/>
        <v>2026</v>
      </c>
      <c r="D89" s="5">
        <f t="shared" si="16"/>
        <v>1576948.919999998</v>
      </c>
      <c r="E89" s="5">
        <f t="shared" si="17"/>
        <v>43804.14</v>
      </c>
      <c r="F89" s="5">
        <f t="shared" si="22"/>
        <v>2303.641545599997</v>
      </c>
      <c r="G89" s="5">
        <f t="shared" si="12"/>
        <v>1533144.7799999982</v>
      </c>
      <c r="H89" s="20">
        <f t="shared" si="13"/>
        <v>46107.781545599995</v>
      </c>
    </row>
    <row r="90" spans="1:8" ht="17.25" customHeight="1">
      <c r="A90" s="4">
        <f t="shared" si="18"/>
        <v>86</v>
      </c>
      <c r="B90" s="10">
        <v>46203</v>
      </c>
      <c r="C90" s="4">
        <f t="shared" si="21"/>
        <v>2026</v>
      </c>
      <c r="D90" s="5">
        <f t="shared" si="16"/>
        <v>1533144.7799999982</v>
      </c>
      <c r="E90" s="5">
        <f t="shared" si="17"/>
        <v>43804.14</v>
      </c>
      <c r="F90" s="5">
        <f t="shared" si="22"/>
        <v>2167.404675287669</v>
      </c>
      <c r="G90" s="5">
        <f t="shared" si="12"/>
        <v>1489340.6399999983</v>
      </c>
      <c r="H90" s="20">
        <f t="shared" si="13"/>
        <v>45971.54467528767</v>
      </c>
    </row>
    <row r="91" spans="1:8" ht="17.25" customHeight="1">
      <c r="A91" s="4">
        <f t="shared" si="18"/>
        <v>87</v>
      </c>
      <c r="B91" s="10">
        <v>46234</v>
      </c>
      <c r="C91" s="4">
        <f t="shared" si="21"/>
        <v>2026</v>
      </c>
      <c r="D91" s="5">
        <f t="shared" si="16"/>
        <v>1489340.6399999983</v>
      </c>
      <c r="E91" s="5">
        <f t="shared" si="17"/>
        <v>43804.14</v>
      </c>
      <c r="F91" s="5">
        <f t="shared" si="22"/>
        <v>2175.6614499945176</v>
      </c>
      <c r="G91" s="5">
        <f t="shared" si="12"/>
        <v>1445536.4999999984</v>
      </c>
      <c r="H91" s="20">
        <f t="shared" si="13"/>
        <v>45979.80144999452</v>
      </c>
    </row>
    <row r="92" spans="1:8" ht="17.25" customHeight="1">
      <c r="A92" s="4">
        <f t="shared" si="18"/>
        <v>88</v>
      </c>
      <c r="B92" s="10">
        <v>46265</v>
      </c>
      <c r="C92" s="4">
        <f t="shared" si="21"/>
        <v>2026</v>
      </c>
      <c r="D92" s="5">
        <f t="shared" si="16"/>
        <v>1445536.4999999984</v>
      </c>
      <c r="E92" s="5">
        <f t="shared" si="17"/>
        <v>43804.14</v>
      </c>
      <c r="F92" s="5">
        <f t="shared" si="22"/>
        <v>2111.6714021917783</v>
      </c>
      <c r="G92" s="5">
        <f t="shared" si="12"/>
        <v>1401732.3599999985</v>
      </c>
      <c r="H92" s="20">
        <f t="shared" si="13"/>
        <v>45915.81140219178</v>
      </c>
    </row>
    <row r="93" spans="1:8" ht="17.25" customHeight="1">
      <c r="A93" s="4">
        <f t="shared" si="18"/>
        <v>89</v>
      </c>
      <c r="B93" s="10">
        <v>46295</v>
      </c>
      <c r="C93" s="4">
        <f t="shared" si="21"/>
        <v>2026</v>
      </c>
      <c r="D93" s="5">
        <f t="shared" si="16"/>
        <v>1401732.3599999985</v>
      </c>
      <c r="E93" s="5">
        <f t="shared" si="17"/>
        <v>43804.14</v>
      </c>
      <c r="F93" s="5">
        <f t="shared" si="22"/>
        <v>1981.6271171506826</v>
      </c>
      <c r="G93" s="5">
        <f t="shared" si="12"/>
        <v>1357928.2199999986</v>
      </c>
      <c r="H93" s="20">
        <f t="shared" si="13"/>
        <v>45785.76711715068</v>
      </c>
    </row>
    <row r="94" spans="1:8" ht="17.25" customHeight="1">
      <c r="A94" s="4">
        <f t="shared" si="18"/>
        <v>90</v>
      </c>
      <c r="B94" s="10">
        <v>46326</v>
      </c>
      <c r="C94" s="4">
        <f t="shared" si="21"/>
        <v>2026</v>
      </c>
      <c r="D94" s="5">
        <f t="shared" si="16"/>
        <v>1357928.2199999986</v>
      </c>
      <c r="E94" s="5">
        <f t="shared" si="17"/>
        <v>43804.14</v>
      </c>
      <c r="F94" s="5">
        <f t="shared" si="22"/>
        <v>1983.691306586299</v>
      </c>
      <c r="G94" s="5">
        <f t="shared" si="12"/>
        <v>1314124.0799999987</v>
      </c>
      <c r="H94" s="20">
        <f t="shared" si="13"/>
        <v>45787.8313065863</v>
      </c>
    </row>
    <row r="95" spans="1:8" ht="17.25" customHeight="1">
      <c r="A95" s="4">
        <f t="shared" si="18"/>
        <v>91</v>
      </c>
      <c r="B95" s="10">
        <v>46356</v>
      </c>
      <c r="C95" s="4">
        <f t="shared" si="21"/>
        <v>2026</v>
      </c>
      <c r="D95" s="5">
        <f t="shared" si="16"/>
        <v>1314124.0799999987</v>
      </c>
      <c r="E95" s="5">
        <f t="shared" si="17"/>
        <v>43804.14</v>
      </c>
      <c r="F95" s="5">
        <f t="shared" si="22"/>
        <v>1857.7754117260256</v>
      </c>
      <c r="G95" s="5">
        <f t="shared" si="12"/>
        <v>1270319.9399999988</v>
      </c>
      <c r="H95" s="20">
        <f t="shared" si="13"/>
        <v>45661.915411726026</v>
      </c>
    </row>
    <row r="96" spans="1:8" ht="17.25" customHeight="1">
      <c r="A96" s="4">
        <f t="shared" si="18"/>
        <v>92</v>
      </c>
      <c r="B96" s="10">
        <v>46387</v>
      </c>
      <c r="C96" s="4">
        <f t="shared" si="21"/>
        <v>2026</v>
      </c>
      <c r="D96" s="5">
        <f t="shared" si="16"/>
        <v>1270319.9399999988</v>
      </c>
      <c r="E96" s="5">
        <f t="shared" si="17"/>
        <v>43804.14</v>
      </c>
      <c r="F96" s="5">
        <f t="shared" si="22"/>
        <v>1855.7112109808204</v>
      </c>
      <c r="G96" s="5">
        <f t="shared" si="12"/>
        <v>1226515.7999999989</v>
      </c>
      <c r="H96" s="20">
        <f t="shared" si="13"/>
        <v>45659.85121098082</v>
      </c>
    </row>
    <row r="97" spans="1:8" ht="17.25" customHeight="1">
      <c r="A97" s="4">
        <f t="shared" si="18"/>
        <v>93</v>
      </c>
      <c r="B97" s="10">
        <v>46418</v>
      </c>
      <c r="C97" s="4">
        <v>2027</v>
      </c>
      <c r="D97" s="5">
        <f t="shared" si="16"/>
        <v>1226515.7999999989</v>
      </c>
      <c r="E97" s="5">
        <f t="shared" si="17"/>
        <v>43804.14</v>
      </c>
      <c r="F97" s="5">
        <f t="shared" si="22"/>
        <v>1791.7211631780806</v>
      </c>
      <c r="G97" s="5">
        <f t="shared" si="12"/>
        <v>1182711.659999999</v>
      </c>
      <c r="H97" s="20">
        <f t="shared" si="13"/>
        <v>45595.86116317808</v>
      </c>
    </row>
    <row r="98" spans="1:8" ht="17.25" customHeight="1">
      <c r="A98" s="4">
        <f t="shared" si="18"/>
        <v>94</v>
      </c>
      <c r="B98" s="10">
        <v>46446</v>
      </c>
      <c r="C98" s="4">
        <v>2027</v>
      </c>
      <c r="D98" s="5">
        <f t="shared" si="16"/>
        <v>1182711.659999999</v>
      </c>
      <c r="E98" s="5">
        <f t="shared" si="17"/>
        <v>43804.14</v>
      </c>
      <c r="F98" s="5">
        <f t="shared" si="22"/>
        <v>1560.5313300164369</v>
      </c>
      <c r="G98" s="5">
        <f t="shared" si="12"/>
        <v>1138907.519999999</v>
      </c>
      <c r="H98" s="20">
        <f t="shared" si="13"/>
        <v>45364.671330016434</v>
      </c>
    </row>
    <row r="99" spans="1:8" ht="17.25" customHeight="1">
      <c r="A99" s="4">
        <f t="shared" si="18"/>
        <v>95</v>
      </c>
      <c r="B99" s="10">
        <v>46477</v>
      </c>
      <c r="C99" s="4">
        <v>2027</v>
      </c>
      <c r="D99" s="5">
        <f t="shared" si="16"/>
        <v>1138907.519999999</v>
      </c>
      <c r="E99" s="5">
        <f t="shared" si="17"/>
        <v>43804.14</v>
      </c>
      <c r="F99" s="5">
        <f t="shared" si="22"/>
        <v>1663.7410675726014</v>
      </c>
      <c r="G99" s="5">
        <f t="shared" si="12"/>
        <v>1095103.3799999992</v>
      </c>
      <c r="H99" s="20">
        <f t="shared" si="13"/>
        <v>45467.8810675726</v>
      </c>
    </row>
    <row r="100" spans="1:8" ht="17.25" customHeight="1">
      <c r="A100" s="4">
        <f t="shared" si="18"/>
        <v>96</v>
      </c>
      <c r="B100" s="10">
        <v>46507</v>
      </c>
      <c r="C100" s="4">
        <v>2027</v>
      </c>
      <c r="D100" s="5">
        <f t="shared" si="16"/>
        <v>1095103.3799999992</v>
      </c>
      <c r="E100" s="5">
        <f t="shared" si="17"/>
        <v>43804.14</v>
      </c>
      <c r="F100" s="5">
        <f t="shared" si="22"/>
        <v>1548.1461481643826</v>
      </c>
      <c r="G100" s="5">
        <f t="shared" si="12"/>
        <v>1051299.2399999993</v>
      </c>
      <c r="H100" s="20">
        <f t="shared" si="13"/>
        <v>45352.286148164385</v>
      </c>
    </row>
    <row r="101" spans="1:8" ht="17.25" customHeight="1">
      <c r="A101" s="4">
        <f t="shared" si="18"/>
        <v>97</v>
      </c>
      <c r="B101" s="10">
        <v>46538</v>
      </c>
      <c r="C101" s="4">
        <v>2027</v>
      </c>
      <c r="D101" s="5">
        <f t="shared" si="16"/>
        <v>1051299.2399999993</v>
      </c>
      <c r="E101" s="5">
        <f t="shared" si="17"/>
        <v>43804.14</v>
      </c>
      <c r="F101" s="5">
        <f t="shared" si="22"/>
        <v>1535.7609719671223</v>
      </c>
      <c r="G101" s="5">
        <f t="shared" si="12"/>
        <v>1007495.0999999993</v>
      </c>
      <c r="H101" s="20">
        <f t="shared" si="13"/>
        <v>45339.90097196712</v>
      </c>
    </row>
    <row r="102" spans="1:8" ht="17.25" customHeight="1">
      <c r="A102" s="4">
        <f t="shared" si="18"/>
        <v>98</v>
      </c>
      <c r="B102" s="10">
        <v>46568</v>
      </c>
      <c r="C102" s="4">
        <v>2027</v>
      </c>
      <c r="D102" s="5">
        <f t="shared" si="16"/>
        <v>1007495.0999999993</v>
      </c>
      <c r="E102" s="5">
        <f t="shared" si="17"/>
        <v>43804.14</v>
      </c>
      <c r="F102" s="5">
        <f t="shared" si="22"/>
        <v>1424.2944427397251</v>
      </c>
      <c r="G102" s="5">
        <f t="shared" si="12"/>
        <v>963690.9599999993</v>
      </c>
      <c r="H102" s="20">
        <f t="shared" si="13"/>
        <v>45228.43444273972</v>
      </c>
    </row>
    <row r="103" spans="1:8" ht="17.25" customHeight="1">
      <c r="A103" s="4">
        <f t="shared" si="18"/>
        <v>99</v>
      </c>
      <c r="B103" s="10">
        <v>46599</v>
      </c>
      <c r="C103" s="4">
        <v>2027</v>
      </c>
      <c r="D103" s="5">
        <f t="shared" si="16"/>
        <v>963690.9599999993</v>
      </c>
      <c r="E103" s="5">
        <f t="shared" si="17"/>
        <v>43804.14</v>
      </c>
      <c r="F103" s="5">
        <f t="shared" si="22"/>
        <v>1407.7808763616426</v>
      </c>
      <c r="G103" s="5">
        <f t="shared" si="12"/>
        <v>919886.8199999993</v>
      </c>
      <c r="H103" s="20">
        <f t="shared" si="13"/>
        <v>45211.92087636164</v>
      </c>
    </row>
    <row r="104" spans="1:8" ht="17.25" customHeight="1">
      <c r="A104" s="4">
        <f t="shared" si="18"/>
        <v>100</v>
      </c>
      <c r="B104" s="10">
        <v>46630</v>
      </c>
      <c r="C104" s="4">
        <v>2027</v>
      </c>
      <c r="D104" s="5">
        <f t="shared" si="16"/>
        <v>919886.8199999993</v>
      </c>
      <c r="E104" s="5">
        <f t="shared" si="17"/>
        <v>43804.14</v>
      </c>
      <c r="F104" s="5">
        <f t="shared" si="22"/>
        <v>1343.7908285589028</v>
      </c>
      <c r="G104" s="5">
        <f t="shared" si="12"/>
        <v>876082.6799999992</v>
      </c>
      <c r="H104" s="20">
        <f t="shared" si="13"/>
        <v>45147.9308285589</v>
      </c>
    </row>
    <row r="105" spans="1:8" ht="17.25" customHeight="1">
      <c r="A105" s="4">
        <f t="shared" si="18"/>
        <v>101</v>
      </c>
      <c r="B105" s="10">
        <v>46660</v>
      </c>
      <c r="C105" s="4">
        <v>2027</v>
      </c>
      <c r="D105" s="5">
        <f t="shared" si="16"/>
        <v>876082.6799999992</v>
      </c>
      <c r="E105" s="5">
        <f t="shared" si="17"/>
        <v>43804.14</v>
      </c>
      <c r="F105" s="5">
        <f t="shared" si="22"/>
        <v>1238.5168846027386</v>
      </c>
      <c r="G105" s="5">
        <f t="shared" si="12"/>
        <v>832278.5399999992</v>
      </c>
      <c r="H105" s="20">
        <f t="shared" si="13"/>
        <v>45042.65688460274</v>
      </c>
    </row>
    <row r="106" spans="1:8" ht="17.25" customHeight="1">
      <c r="A106" s="4">
        <f t="shared" si="18"/>
        <v>102</v>
      </c>
      <c r="B106" s="10">
        <v>46691</v>
      </c>
      <c r="C106" s="4">
        <v>2027</v>
      </c>
      <c r="D106" s="5">
        <f t="shared" si="16"/>
        <v>832278.5399999992</v>
      </c>
      <c r="E106" s="5">
        <f t="shared" si="17"/>
        <v>43804.14</v>
      </c>
      <c r="F106" s="5">
        <f t="shared" si="22"/>
        <v>1215.8107329534237</v>
      </c>
      <c r="G106" s="5">
        <f t="shared" si="12"/>
        <v>788474.3999999992</v>
      </c>
      <c r="H106" s="20">
        <f t="shared" si="13"/>
        <v>45019.950732953424</v>
      </c>
    </row>
    <row r="107" spans="1:8" ht="17.25" customHeight="1">
      <c r="A107" s="4">
        <f t="shared" si="18"/>
        <v>103</v>
      </c>
      <c r="B107" s="10">
        <v>46721</v>
      </c>
      <c r="C107" s="4">
        <v>2027</v>
      </c>
      <c r="D107" s="5">
        <f t="shared" si="16"/>
        <v>788474.3999999992</v>
      </c>
      <c r="E107" s="5">
        <f t="shared" si="17"/>
        <v>43804.14</v>
      </c>
      <c r="F107" s="5">
        <f t="shared" si="22"/>
        <v>1114.665179178081</v>
      </c>
      <c r="G107" s="5">
        <f t="shared" si="12"/>
        <v>744670.2599999992</v>
      </c>
      <c r="H107" s="20">
        <f t="shared" si="13"/>
        <v>44918.80517917808</v>
      </c>
    </row>
    <row r="108" spans="1:8" ht="17.25" customHeight="1">
      <c r="A108" s="4">
        <f t="shared" si="18"/>
        <v>104</v>
      </c>
      <c r="B108" s="10">
        <v>46752</v>
      </c>
      <c r="C108" s="4">
        <v>2027</v>
      </c>
      <c r="D108" s="5">
        <f t="shared" si="16"/>
        <v>744670.2599999992</v>
      </c>
      <c r="E108" s="5">
        <f t="shared" si="17"/>
        <v>43804.14</v>
      </c>
      <c r="F108" s="5">
        <f t="shared" si="22"/>
        <v>1087.830637347944</v>
      </c>
      <c r="G108" s="5">
        <f t="shared" si="12"/>
        <v>700866.1199999992</v>
      </c>
      <c r="H108" s="20">
        <f t="shared" si="13"/>
        <v>44891.97063734794</v>
      </c>
    </row>
    <row r="109" spans="1:8" ht="17.25" customHeight="1">
      <c r="A109" s="4">
        <f t="shared" si="18"/>
        <v>105</v>
      </c>
      <c r="B109" s="10">
        <v>46783</v>
      </c>
      <c r="C109" s="4">
        <v>2028</v>
      </c>
      <c r="D109" s="5">
        <f t="shared" si="16"/>
        <v>700866.1199999992</v>
      </c>
      <c r="E109" s="5">
        <f t="shared" si="17"/>
        <v>43804.14</v>
      </c>
      <c r="F109" s="5">
        <f aca="true" t="shared" si="23" ref="F109:F118">D109*(B109-B108)*$G$3/366</f>
        <v>1021.0432108852448</v>
      </c>
      <c r="G109" s="5">
        <f t="shared" si="12"/>
        <v>657061.9799999992</v>
      </c>
      <c r="H109" s="20">
        <f t="shared" si="13"/>
        <v>44825.18321088525</v>
      </c>
    </row>
    <row r="110" spans="1:8" ht="17.25" customHeight="1">
      <c r="A110" s="4">
        <f t="shared" si="18"/>
        <v>106</v>
      </c>
      <c r="B110" s="10">
        <v>46812</v>
      </c>
      <c r="C110" s="4">
        <v>2028</v>
      </c>
      <c r="D110" s="5">
        <f t="shared" si="16"/>
        <v>657061.9799999992</v>
      </c>
      <c r="E110" s="5">
        <f t="shared" si="17"/>
        <v>43804.14</v>
      </c>
      <c r="F110" s="5">
        <f t="shared" si="23"/>
        <v>895.4713541639333</v>
      </c>
      <c r="G110" s="5">
        <f t="shared" si="12"/>
        <v>613257.8399999992</v>
      </c>
      <c r="H110" s="20">
        <f t="shared" si="13"/>
        <v>44699.611354163935</v>
      </c>
    </row>
    <row r="111" spans="1:8" ht="17.25" customHeight="1">
      <c r="A111" s="4">
        <f t="shared" si="18"/>
        <v>107</v>
      </c>
      <c r="B111" s="10">
        <v>46843</v>
      </c>
      <c r="C111" s="4">
        <v>2028</v>
      </c>
      <c r="D111" s="5">
        <f t="shared" si="16"/>
        <v>613257.8399999992</v>
      </c>
      <c r="E111" s="5">
        <f t="shared" si="17"/>
        <v>43804.14</v>
      </c>
      <c r="F111" s="5">
        <f t="shared" si="23"/>
        <v>893.4127876721299</v>
      </c>
      <c r="G111" s="5">
        <f t="shared" si="12"/>
        <v>569453.6999999991</v>
      </c>
      <c r="H111" s="20">
        <f t="shared" si="13"/>
        <v>44697.55278767213</v>
      </c>
    </row>
    <row r="112" spans="1:8" ht="17.25" customHeight="1">
      <c r="A112" s="4">
        <f t="shared" si="18"/>
        <v>108</v>
      </c>
      <c r="B112" s="10">
        <v>46873</v>
      </c>
      <c r="C112" s="4">
        <v>2028</v>
      </c>
      <c r="D112" s="5">
        <f t="shared" si="16"/>
        <v>569453.6999999991</v>
      </c>
      <c r="E112" s="5">
        <f t="shared" si="17"/>
        <v>43804.14</v>
      </c>
      <c r="F112" s="5">
        <f t="shared" si="23"/>
        <v>802.836363934425</v>
      </c>
      <c r="G112" s="5">
        <f t="shared" si="12"/>
        <v>525649.5599999991</v>
      </c>
      <c r="H112" s="20">
        <f t="shared" si="13"/>
        <v>44606.976363934424</v>
      </c>
    </row>
    <row r="113" spans="1:8" ht="17.25" customHeight="1">
      <c r="A113" s="4">
        <f t="shared" si="18"/>
        <v>109</v>
      </c>
      <c r="B113" s="10">
        <v>46904</v>
      </c>
      <c r="C113" s="4">
        <v>2028</v>
      </c>
      <c r="D113" s="5">
        <f aca="true" t="shared" si="24" ref="D113:D118">G112</f>
        <v>525649.5599999991</v>
      </c>
      <c r="E113" s="5">
        <f t="shared" si="17"/>
        <v>43804.14</v>
      </c>
      <c r="F113" s="5">
        <f t="shared" si="23"/>
        <v>765.7823644590151</v>
      </c>
      <c r="G113" s="5">
        <f aca="true" t="shared" si="25" ref="G113:G118">D113-E113</f>
        <v>481845.4199999991</v>
      </c>
      <c r="H113" s="20">
        <f aca="true" t="shared" si="26" ref="H113:H118">E113+F113</f>
        <v>44569.92236445902</v>
      </c>
    </row>
    <row r="114" spans="1:8" ht="17.25" customHeight="1">
      <c r="A114" s="4">
        <f t="shared" si="18"/>
        <v>110</v>
      </c>
      <c r="B114" s="10">
        <v>46934</v>
      </c>
      <c r="C114" s="4">
        <v>2028</v>
      </c>
      <c r="D114" s="5">
        <f t="shared" si="24"/>
        <v>481845.4199999991</v>
      </c>
      <c r="E114" s="5">
        <f t="shared" si="17"/>
        <v>43804.14</v>
      </c>
      <c r="F114" s="5">
        <f t="shared" si="23"/>
        <v>679.3230511475398</v>
      </c>
      <c r="G114" s="5">
        <f t="shared" si="25"/>
        <v>438041.2799999991</v>
      </c>
      <c r="H114" s="20">
        <f t="shared" si="26"/>
        <v>44483.46305114754</v>
      </c>
    </row>
    <row r="115" spans="1:8" ht="17.25" customHeight="1">
      <c r="A115" s="4">
        <f t="shared" si="18"/>
        <v>111</v>
      </c>
      <c r="B115" s="10">
        <v>46965</v>
      </c>
      <c r="C115" s="4">
        <v>2028</v>
      </c>
      <c r="D115" s="5">
        <f t="shared" si="24"/>
        <v>438041.2799999991</v>
      </c>
      <c r="E115" s="5">
        <f t="shared" si="17"/>
        <v>43804.14</v>
      </c>
      <c r="F115" s="5">
        <f t="shared" si="23"/>
        <v>638.1519412459003</v>
      </c>
      <c r="G115" s="5">
        <f t="shared" si="25"/>
        <v>394237.1399999991</v>
      </c>
      <c r="H115" s="20">
        <f t="shared" si="26"/>
        <v>44442.2919412459</v>
      </c>
    </row>
    <row r="116" spans="1:8" ht="17.25" customHeight="1">
      <c r="A116" s="4">
        <f t="shared" si="18"/>
        <v>112</v>
      </c>
      <c r="B116" s="10">
        <v>46996</v>
      </c>
      <c r="C116" s="4">
        <v>2028</v>
      </c>
      <c r="D116" s="5">
        <f t="shared" si="24"/>
        <v>394237.1399999991</v>
      </c>
      <c r="E116" s="5">
        <f t="shared" si="17"/>
        <v>43804.14</v>
      </c>
      <c r="F116" s="5">
        <f t="shared" si="23"/>
        <v>574.3367296393429</v>
      </c>
      <c r="G116" s="5">
        <f t="shared" si="25"/>
        <v>350432.99999999907</v>
      </c>
      <c r="H116" s="20">
        <f t="shared" si="26"/>
        <v>44378.47672963934</v>
      </c>
    </row>
    <row r="117" spans="1:8" ht="17.25" customHeight="1">
      <c r="A117" s="4">
        <f t="shared" si="18"/>
        <v>113</v>
      </c>
      <c r="B117" s="10">
        <v>47026</v>
      </c>
      <c r="C117" s="4">
        <v>2028</v>
      </c>
      <c r="D117" s="5">
        <f t="shared" si="24"/>
        <v>350432.99999999907</v>
      </c>
      <c r="E117" s="5">
        <f t="shared" si="17"/>
        <v>43804.14</v>
      </c>
      <c r="F117" s="5">
        <f t="shared" si="23"/>
        <v>494.0530819672118</v>
      </c>
      <c r="G117" s="5">
        <f t="shared" si="25"/>
        <v>306628.85999999905</v>
      </c>
      <c r="H117" s="20">
        <f t="shared" si="26"/>
        <v>44298.19308196721</v>
      </c>
    </row>
    <row r="118" spans="1:8" ht="17.25" customHeight="1">
      <c r="A118" s="4">
        <f t="shared" si="18"/>
        <v>114</v>
      </c>
      <c r="B118" s="10">
        <v>47057</v>
      </c>
      <c r="C118" s="4">
        <v>2028</v>
      </c>
      <c r="D118" s="5">
        <f t="shared" si="24"/>
        <v>306628.85999999905</v>
      </c>
      <c r="E118" s="5">
        <f t="shared" si="17"/>
        <v>43804.14</v>
      </c>
      <c r="F118" s="5">
        <f t="shared" si="23"/>
        <v>446.70630642622814</v>
      </c>
      <c r="G118" s="5">
        <f t="shared" si="25"/>
        <v>262824.71999999904</v>
      </c>
      <c r="H118" s="20">
        <f t="shared" si="26"/>
        <v>44250.846306426225</v>
      </c>
    </row>
    <row r="119" spans="1:8" ht="17.25" customHeight="1">
      <c r="A119" s="4">
        <f t="shared" si="18"/>
        <v>115</v>
      </c>
      <c r="B119" s="10">
        <v>47087</v>
      </c>
      <c r="C119" s="4">
        <v>2028</v>
      </c>
      <c r="D119" s="5">
        <f aca="true" t="shared" si="27" ref="D119:D124">G118</f>
        <v>262824.71999999904</v>
      </c>
      <c r="E119" s="5">
        <f t="shared" si="17"/>
        <v>43804.14</v>
      </c>
      <c r="F119" s="5">
        <f>D119*(B119-B118)*$G$3/366</f>
        <v>370.5397691803265</v>
      </c>
      <c r="G119" s="5">
        <f aca="true" t="shared" si="28" ref="G119:G124">D119-E119</f>
        <v>219020.57999999903</v>
      </c>
      <c r="H119" s="20">
        <f aca="true" t="shared" si="29" ref="H119:H124">E119+F119</f>
        <v>44174.67976918033</v>
      </c>
    </row>
    <row r="120" spans="1:8" ht="17.25" customHeight="1">
      <c r="A120" s="4">
        <f t="shared" si="18"/>
        <v>116</v>
      </c>
      <c r="B120" s="10">
        <v>47118</v>
      </c>
      <c r="C120" s="4">
        <v>2028</v>
      </c>
      <c r="D120" s="5">
        <f t="shared" si="27"/>
        <v>219020.57999999903</v>
      </c>
      <c r="E120" s="5">
        <f t="shared" si="17"/>
        <v>43804.14</v>
      </c>
      <c r="F120" s="5">
        <f>D120*(B120-B119)*$G$3/366</f>
        <v>319.07588321311334</v>
      </c>
      <c r="G120" s="5">
        <f t="shared" si="28"/>
        <v>175216.439999999</v>
      </c>
      <c r="H120" s="20">
        <f t="shared" si="29"/>
        <v>44123.21588321311</v>
      </c>
    </row>
    <row r="121" spans="1:8" ht="17.25" customHeight="1">
      <c r="A121" s="4">
        <f t="shared" si="18"/>
        <v>117</v>
      </c>
      <c r="B121" s="10">
        <v>47149</v>
      </c>
      <c r="C121" s="4">
        <v>2029</v>
      </c>
      <c r="D121" s="5">
        <f t="shared" si="27"/>
        <v>175216.439999999</v>
      </c>
      <c r="E121" s="5">
        <f t="shared" si="17"/>
        <v>43804.14</v>
      </c>
      <c r="F121" s="5">
        <f>D121*(B121-B120)*$G$3/36</f>
        <v>2595.1501613333185</v>
      </c>
      <c r="G121" s="5">
        <f t="shared" si="28"/>
        <v>131412.299999999</v>
      </c>
      <c r="H121" s="20">
        <f t="shared" si="29"/>
        <v>46399.290161333316</v>
      </c>
    </row>
    <row r="122" spans="1:8" ht="17.25" customHeight="1">
      <c r="A122" s="4">
        <f t="shared" si="18"/>
        <v>118</v>
      </c>
      <c r="B122" s="10">
        <v>47177</v>
      </c>
      <c r="C122" s="4">
        <v>2029</v>
      </c>
      <c r="D122" s="5">
        <f t="shared" si="27"/>
        <v>131412.299999999</v>
      </c>
      <c r="E122" s="5">
        <f t="shared" si="17"/>
        <v>43804.14</v>
      </c>
      <c r="F122" s="5">
        <f>D122*(B122-B121)*$G$3/36</f>
        <v>1758.0045466666534</v>
      </c>
      <c r="G122" s="5">
        <f t="shared" si="28"/>
        <v>87608.159999999</v>
      </c>
      <c r="H122" s="20">
        <f t="shared" si="29"/>
        <v>45562.144546666656</v>
      </c>
    </row>
    <row r="123" spans="1:8" ht="17.25" customHeight="1">
      <c r="A123" s="4">
        <f t="shared" si="18"/>
        <v>119</v>
      </c>
      <c r="B123" s="10">
        <v>47208</v>
      </c>
      <c r="C123" s="4">
        <v>2029</v>
      </c>
      <c r="D123" s="5">
        <f t="shared" si="27"/>
        <v>87608.159999999</v>
      </c>
      <c r="E123" s="5">
        <f t="shared" si="17"/>
        <v>43804.14</v>
      </c>
      <c r="F123" s="5">
        <f>D123*(B123-B122)*$G$3/36</f>
        <v>1297.574191999985</v>
      </c>
      <c r="G123" s="5">
        <f t="shared" si="28"/>
        <v>43804.019999999</v>
      </c>
      <c r="H123" s="20">
        <f t="shared" si="29"/>
        <v>45101.714191999985</v>
      </c>
    </row>
    <row r="124" spans="1:8" ht="17.25" customHeight="1">
      <c r="A124" s="4">
        <f t="shared" si="18"/>
        <v>120</v>
      </c>
      <c r="B124" s="10">
        <v>47238</v>
      </c>
      <c r="C124" s="4">
        <v>2029</v>
      </c>
      <c r="D124" s="5">
        <f t="shared" si="27"/>
        <v>43804.019999999</v>
      </c>
      <c r="E124" s="5">
        <v>43804.02</v>
      </c>
      <c r="F124" s="5">
        <f>D124*(B124-B123)*$G$3/36</f>
        <v>627.8576199999857</v>
      </c>
      <c r="G124" s="5">
        <f t="shared" si="28"/>
        <v>-9.968061931431293E-10</v>
      </c>
      <c r="H124" s="20">
        <f t="shared" si="29"/>
        <v>44431.877619999985</v>
      </c>
    </row>
    <row r="125" spans="1:10" ht="17.25" customHeight="1">
      <c r="A125" s="6"/>
      <c r="B125" s="11"/>
      <c r="C125" s="4"/>
      <c r="D125" s="7" t="s">
        <v>9</v>
      </c>
      <c r="E125" s="8">
        <f>SUM(E5:E124)</f>
        <v>10730847.000000013</v>
      </c>
      <c r="F125" s="8">
        <f>SUM(F5:F118)</f>
        <v>546995.9977424307</v>
      </c>
      <c r="G125" s="8"/>
      <c r="H125" s="8">
        <f>SUM(H5:H118)</f>
        <v>11015018.277742432</v>
      </c>
      <c r="J125" s="27"/>
    </row>
    <row r="126" spans="1:8" ht="17.25" customHeight="1">
      <c r="A126" s="6"/>
      <c r="B126" s="11"/>
      <c r="C126" s="6"/>
      <c r="D126" s="15"/>
      <c r="E126" s="15"/>
      <c r="F126" s="15"/>
      <c r="G126" s="15"/>
      <c r="H126" s="21"/>
    </row>
    <row r="127" spans="4:5" ht="17.25" customHeight="1">
      <c r="D127" s="13" t="s">
        <v>14</v>
      </c>
      <c r="E127" s="14">
        <v>0.0172</v>
      </c>
    </row>
    <row r="128" spans="4:7" ht="17.25" customHeight="1">
      <c r="D128" s="4" t="s">
        <v>8</v>
      </c>
      <c r="E128" s="16"/>
      <c r="F128" s="33" t="s">
        <v>13</v>
      </c>
      <c r="G128" s="34"/>
    </row>
    <row r="129" spans="4:5" ht="18.75" customHeight="1">
      <c r="D129" s="17" t="s">
        <v>10</v>
      </c>
      <c r="E129" s="14">
        <f>E127+E128</f>
        <v>0.0172</v>
      </c>
    </row>
    <row r="130" ht="17.25" customHeight="1"/>
    <row r="132" ht="17.25" customHeight="1"/>
    <row r="133" ht="17.25" customHeight="1"/>
  </sheetData>
  <sheetProtection/>
  <mergeCells count="3">
    <mergeCell ref="A1:G1"/>
    <mergeCell ref="A2:G2"/>
    <mergeCell ref="F128:G128"/>
  </mergeCells>
  <printOptions/>
  <pageMargins left="0.3937007874015748" right="0.3937007874015748" top="0.6692913385826772" bottom="0.984251968503937" header="0.5118110236220472" footer="0.5118110236220472"/>
  <pageSetup fitToHeight="2" fitToWidth="1" horizontalDpi="600" verticalDpi="600" orientation="portrait" paperSize="9" scale="64" r:id="rId1"/>
  <headerFooter alignWithMargins="0">
    <oddHeader>&amp;LNr sprawy: 28/ZP/2018&amp;RZałącznik nr 3A   do SIWZ
</oddHeader>
    <oddFooter>&amp;R____________________________________Podpis i pieczęć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Bogdanowicz</dc:creator>
  <cp:keywords/>
  <dc:description/>
  <cp:lastModifiedBy>Estera Mucha</cp:lastModifiedBy>
  <cp:lastPrinted>2019-03-20T17:52:50Z</cp:lastPrinted>
  <dcterms:created xsi:type="dcterms:W3CDTF">2014-12-12T10:22:21Z</dcterms:created>
  <dcterms:modified xsi:type="dcterms:W3CDTF">2019-03-28T11:19:58Z</dcterms:modified>
  <cp:category/>
  <cp:version/>
  <cp:contentType/>
  <cp:contentStatus/>
</cp:coreProperties>
</file>